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 2024\для тарифа Администр\"/>
    </mc:Choice>
  </mc:AlternateContent>
  <xr:revisionPtr revIDLastSave="0" documentId="13_ncr:1_{8B03D226-714E-48AF-A64C-6427B6F80C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уппа 8 вар 2" sheetId="12" r:id="rId1"/>
  </sheets>
  <definedNames>
    <definedName name="_xlnm.Print_Titles" localSheetId="0">'группа 8 вар 2'!$10:$11</definedName>
  </definedNames>
  <calcPr calcId="181029"/>
</workbook>
</file>

<file path=xl/calcChain.xml><?xml version="1.0" encoding="utf-8"?>
<calcChain xmlns="http://schemas.openxmlformats.org/spreadsheetml/2006/main">
  <c r="F134" i="12" l="1"/>
  <c r="F12" i="12"/>
  <c r="F108" i="12" l="1"/>
  <c r="F77" i="12"/>
  <c r="F40" i="12"/>
  <c r="F136" i="12"/>
  <c r="F124" i="12"/>
  <c r="H127" i="12" l="1"/>
  <c r="F127" i="12" s="1"/>
  <c r="H126" i="12"/>
  <c r="I126" i="12" s="1"/>
  <c r="H125" i="12"/>
  <c r="I125" i="12" s="1"/>
  <c r="H123" i="12"/>
  <c r="I123" i="12" s="1"/>
  <c r="H122" i="12"/>
  <c r="I122" i="12" s="1"/>
  <c r="H121" i="12"/>
  <c r="I121" i="12" s="1"/>
  <c r="H120" i="12"/>
  <c r="I120" i="12" s="1"/>
  <c r="H119" i="12"/>
  <c r="I119" i="12" s="1"/>
  <c r="H118" i="12"/>
  <c r="I118" i="12" s="1"/>
  <c r="H117" i="12"/>
  <c r="I117" i="12" s="1"/>
  <c r="H116" i="12"/>
  <c r="I116" i="12" s="1"/>
  <c r="H115" i="12"/>
  <c r="I115" i="12" s="1"/>
  <c r="H114" i="12"/>
  <c r="I114" i="12" s="1"/>
  <c r="H113" i="12"/>
  <c r="I113" i="12" s="1"/>
  <c r="H112" i="12"/>
  <c r="I112" i="12" s="1"/>
  <c r="H111" i="12"/>
  <c r="I111" i="12" s="1"/>
  <c r="H110" i="12"/>
  <c r="I110" i="12" s="1"/>
  <c r="H109" i="12"/>
  <c r="I109" i="12" s="1"/>
  <c r="I108" i="12" s="1"/>
  <c r="H107" i="12"/>
  <c r="I107" i="12" s="1"/>
  <c r="H106" i="12"/>
  <c r="I106" i="12" s="1"/>
  <c r="H105" i="12"/>
  <c r="I105" i="12" s="1"/>
  <c r="H104" i="12"/>
  <c r="I104" i="12" s="1"/>
  <c r="H103" i="12"/>
  <c r="I103" i="12" s="1"/>
  <c r="H101" i="12"/>
  <c r="I101" i="12" s="1"/>
  <c r="H99" i="12"/>
  <c r="I99" i="12" s="1"/>
  <c r="H98" i="12"/>
  <c r="H97" i="12"/>
  <c r="H81" i="12"/>
  <c r="I81" i="12" s="1"/>
  <c r="H79" i="12"/>
  <c r="I79" i="12" s="1"/>
  <c r="H76" i="12"/>
  <c r="I76" i="12" s="1"/>
  <c r="H75" i="12"/>
  <c r="I75" i="12" s="1"/>
  <c r="H56" i="12"/>
  <c r="I56" i="12" s="1"/>
  <c r="H55" i="12"/>
  <c r="I55" i="12" s="1"/>
  <c r="H53" i="12"/>
  <c r="I53" i="12" s="1"/>
  <c r="H52" i="12"/>
  <c r="I52" i="12" s="1"/>
  <c r="H51" i="12"/>
  <c r="I51" i="12" s="1"/>
  <c r="H49" i="12"/>
  <c r="I49" i="12" s="1"/>
  <c r="H48" i="12"/>
  <c r="I48" i="12" s="1"/>
  <c r="H47" i="12"/>
  <c r="I47" i="12" s="1"/>
  <c r="H46" i="12"/>
  <c r="I46" i="12" s="1"/>
  <c r="H45" i="12"/>
  <c r="I45" i="12" s="1"/>
  <c r="H44" i="12"/>
  <c r="I44" i="12" s="1"/>
  <c r="H43" i="12"/>
  <c r="I43" i="12" s="1"/>
  <c r="H42" i="12"/>
  <c r="I42" i="12" s="1"/>
  <c r="H39" i="12"/>
  <c r="I39" i="12" s="1"/>
  <c r="H38" i="12"/>
  <c r="I38" i="12" s="1"/>
  <c r="H36" i="12"/>
  <c r="I36" i="12" s="1"/>
  <c r="H35" i="12"/>
  <c r="I35" i="12" s="1"/>
  <c r="H33" i="12"/>
  <c r="I33" i="12" s="1"/>
  <c r="H31" i="12"/>
  <c r="I31" i="12" s="1"/>
  <c r="H30" i="12"/>
  <c r="I30" i="12" s="1"/>
  <c r="H14" i="12"/>
  <c r="I14" i="12" s="1"/>
  <c r="H16" i="12"/>
  <c r="I16" i="12" s="1"/>
  <c r="H18" i="12"/>
  <c r="I18" i="12" s="1"/>
  <c r="H19" i="12"/>
  <c r="H21" i="12"/>
  <c r="I21" i="12" s="1"/>
  <c r="H22" i="12"/>
  <c r="I22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57" i="12"/>
  <c r="I57" i="12" s="1"/>
  <c r="H59" i="12"/>
  <c r="I59" i="12" s="1"/>
  <c r="H61" i="12"/>
  <c r="I61" i="12" s="1"/>
  <c r="H64" i="12"/>
  <c r="I64" i="12" s="1"/>
  <c r="H66" i="12"/>
  <c r="I66" i="12" s="1"/>
  <c r="H68" i="12"/>
  <c r="I68" i="12" s="1"/>
  <c r="H71" i="12"/>
  <c r="I71" i="12" s="1"/>
  <c r="H84" i="12"/>
  <c r="I84" i="12" s="1"/>
  <c r="H86" i="12"/>
  <c r="I86" i="12" s="1"/>
  <c r="H88" i="12"/>
  <c r="I88" i="12" s="1"/>
  <c r="H90" i="12"/>
  <c r="I90" i="12" s="1"/>
  <c r="H93" i="12"/>
  <c r="I93" i="12" s="1"/>
  <c r="H95" i="12"/>
  <c r="I95" i="12" s="1"/>
  <c r="H58" i="12"/>
  <c r="I58" i="12" s="1"/>
  <c r="H60" i="12"/>
  <c r="I60" i="12" s="1"/>
  <c r="H62" i="12"/>
  <c r="I62" i="12" s="1"/>
  <c r="H65" i="12"/>
  <c r="I65" i="12" s="1"/>
  <c r="H67" i="12"/>
  <c r="I67" i="12" s="1"/>
  <c r="H70" i="12"/>
  <c r="I70" i="12" s="1"/>
  <c r="H72" i="12"/>
  <c r="I72" i="12" s="1"/>
  <c r="H74" i="12"/>
  <c r="I74" i="12" s="1"/>
  <c r="H82" i="12"/>
  <c r="I82" i="12" s="1"/>
  <c r="H85" i="12"/>
  <c r="I85" i="12" s="1"/>
  <c r="H87" i="12"/>
  <c r="I87" i="12" s="1"/>
  <c r="H89" i="12"/>
  <c r="I89" i="12" s="1"/>
  <c r="H91" i="12"/>
  <c r="I91" i="12" s="1"/>
  <c r="H94" i="12"/>
  <c r="I94" i="12" s="1"/>
  <c r="H96" i="12"/>
  <c r="I96" i="12" s="1"/>
  <c r="H128" i="12"/>
  <c r="I128" i="12" s="1"/>
  <c r="D134" i="12" l="1"/>
  <c r="I40" i="12"/>
  <c r="D135" i="12"/>
  <c r="I124" i="12"/>
  <c r="D136" i="12"/>
  <c r="D133" i="12" l="1"/>
  <c r="F135" i="12"/>
  <c r="F133" i="12" s="1"/>
  <c r="F130" i="12"/>
  <c r="I130" i="12"/>
</calcChain>
</file>

<file path=xl/sharedStrings.xml><?xml version="1.0" encoding="utf-8"?>
<sst xmlns="http://schemas.openxmlformats.org/spreadsheetml/2006/main" count="388" uniqueCount="319">
  <si>
    <t>стрижка газона</t>
  </si>
  <si>
    <t xml:space="preserve">осмотр территории вокруг здания и фундамента </t>
  </si>
  <si>
    <t xml:space="preserve">осмотр внутренней отделки стен </t>
  </si>
  <si>
    <t>ликвидация воздушных пробок в стояках системы отопления</t>
  </si>
  <si>
    <t xml:space="preserve"> сдвижка и подметание снега при отсутствии снегопада на придомовой территории с усовершенствованным покрытием 1 класса</t>
  </si>
  <si>
    <t>сдвижка и подметание снега при  снегопаде на придомовой территории с усовершенствованным покрытием 1 класса</t>
  </si>
  <si>
    <t>очистка  территории с усовершенствованным покрытием 1 класса от наледи с  обработкой противогололедными реагентами</t>
  </si>
  <si>
    <t>очистка от наледи и льда крышек люков пожарных колодцев</t>
  </si>
  <si>
    <t>уборка крыльца и площадки перед входом в подъезд в холодный период года</t>
  </si>
  <si>
    <t xml:space="preserve">подметание земельного участка с усовершенствованным покрытием 1 класса в летний период </t>
  </si>
  <si>
    <t xml:space="preserve">уборка крыльца и площадки перед входом в подъезд в теплый период года </t>
  </si>
  <si>
    <t>очистка урн от мусора</t>
  </si>
  <si>
    <t>2</t>
  </si>
  <si>
    <t>2.4</t>
  </si>
  <si>
    <t>Общие работы, выполняемые для надлежащего содержания систем водоснабжения (холодного и горячего), отопления и водоотведения в МКД</t>
  </si>
  <si>
    <t>2.5</t>
  </si>
  <si>
    <t>Работы, выполняемые в целях надлежащего содержания систем теплоснабжения (отопление, горячее водоснабжение) в МКД (при наличии централизованного теплоснабжения)</t>
  </si>
  <si>
    <t>3</t>
  </si>
  <si>
    <t>3.2</t>
  </si>
  <si>
    <t>3.3</t>
  </si>
  <si>
    <t xml:space="preserve">уборка газонов от случайного мусора </t>
  </si>
  <si>
    <t>3.1</t>
  </si>
  <si>
    <t>Работы по содержанию помещений, входящих в состав ОИ в МКД</t>
  </si>
  <si>
    <t>3.4</t>
  </si>
  <si>
    <t>2.2</t>
  </si>
  <si>
    <t>Работы, выполняемые в целях надлежащего содержания систем вентиляции и дымоудаления МКД</t>
  </si>
  <si>
    <t>проверка наличия тяги в дымовентиляционных каналах</t>
  </si>
  <si>
    <t>проверка исправности канализационных вытяжек</t>
  </si>
  <si>
    <t>дератизация чердаков и подвалов с применением готовой приманки</t>
  </si>
  <si>
    <t>1.3</t>
  </si>
  <si>
    <t>осмотр кирпичных и железобетонных стен, фасадов</t>
  </si>
  <si>
    <t>1.4</t>
  </si>
  <si>
    <t>Работы, выполняемые в целях надлежащего содержания перекрытий и покрытий в МКД</t>
  </si>
  <si>
    <t>осмотр железобетонных перекрытий</t>
  </si>
  <si>
    <t>осмотр деревянных перекрытий</t>
  </si>
  <si>
    <t>№ п/п</t>
  </si>
  <si>
    <t>Ед.изм.</t>
  </si>
  <si>
    <t>100 кв.м. территории</t>
  </si>
  <si>
    <t>очистка  территории с усовершенствованным покрытием 1 класса от наледи без  обработки противогололедными реагентами</t>
  </si>
  <si>
    <t>1шт</t>
  </si>
  <si>
    <t>№ согласно сметы расходов</t>
  </si>
  <si>
    <r>
      <t xml:space="preserve">Работы по содержанию придомовой территории </t>
    </r>
    <r>
      <rPr>
        <b/>
        <sz val="10"/>
        <rFont val="Times New Roman"/>
        <family val="1"/>
        <charset val="204"/>
      </rPr>
      <t xml:space="preserve">в теплый период года </t>
    </r>
  </si>
  <si>
    <t>100 шт</t>
  </si>
  <si>
    <t>Работы, необходимые для надлежащего содержания оборудования и систем инженерно-технического обеспечения, входящих в состав ОИ в МКД</t>
  </si>
  <si>
    <t>1 вытяжка</t>
  </si>
  <si>
    <t>механизированная уборка территории от снега</t>
  </si>
  <si>
    <t>100кв.м. территории</t>
  </si>
  <si>
    <t>осмотр деревянных  стен, перегородок</t>
  </si>
  <si>
    <t>1.7</t>
  </si>
  <si>
    <t>Работы, выполняемые в целях надлежащего содержания крыш МКД</t>
  </si>
  <si>
    <t>осмотр всех элементов рулонных кровель, водостоков</t>
  </si>
  <si>
    <t>осмотр всех элементов кровель из штучных материалов, водостоков</t>
  </si>
  <si>
    <t>очистка кровли от мусора, листьев</t>
  </si>
  <si>
    <t>Работы, выполняемые в целях надлежащего содержания перегородок в МКД</t>
  </si>
  <si>
    <t>Работы, выполняемые в целях надлежащего содержания полов помещений, относящихся к общему имуществу в МКД</t>
  </si>
  <si>
    <t>осмотр железобетонных покрытий</t>
  </si>
  <si>
    <t>осмотр деревянных покрытий, полов</t>
  </si>
  <si>
    <t>осмотр заполнения дверных и оконных проемов</t>
  </si>
  <si>
    <t xml:space="preserve">Работы по содержанию придомовой территории </t>
  </si>
  <si>
    <r>
      <t xml:space="preserve">Работы по содержанию  придомовой территории </t>
    </r>
    <r>
      <rPr>
        <b/>
        <sz val="10"/>
        <rFont val="Times New Roman"/>
        <family val="1"/>
        <charset val="204"/>
      </rPr>
      <t>в холодный период года</t>
    </r>
  </si>
  <si>
    <t>2.1</t>
  </si>
  <si>
    <t>Работы, выполняемые в целях надлежащего содержания мусоропроводов МКД</t>
  </si>
  <si>
    <t>осмотр системы мусороудаления</t>
  </si>
  <si>
    <t>удаление мусора из мусороприемных камер с переносными мусоросборниками, расположенными на I этаже в домах до 10 этажей</t>
  </si>
  <si>
    <t>влажное подметание пола мусороприемных  камер, расположенных на I этаже, в домах до 10 этажей</t>
  </si>
  <si>
    <t>уборка загрузочных клапанов мусоропроводов в домах до 10 этажей</t>
  </si>
  <si>
    <t>дезинфекция мусоросборников (переносных мусоросборников)</t>
  </si>
  <si>
    <t>2.4.2</t>
  </si>
  <si>
    <t>осмотр устройства системы центрального отопления в чердачных и подвальных поменщениях</t>
  </si>
  <si>
    <t xml:space="preserve">Работы, выполняемые в целях надлежащего содержания электрооборудования, радио- и телекоммуникационного оборудования в МКД </t>
  </si>
  <si>
    <t>100 кв.м. кровли</t>
  </si>
  <si>
    <t>100 кв.м. осматр.S</t>
  </si>
  <si>
    <t xml:space="preserve"> </t>
  </si>
  <si>
    <t>ликвидация воздушных пробок в радиаторном блоке</t>
  </si>
  <si>
    <t>3.4.1</t>
  </si>
  <si>
    <t>3.5</t>
  </si>
  <si>
    <t>1 квартира</t>
  </si>
  <si>
    <t>1 шахта</t>
  </si>
  <si>
    <t>4</t>
  </si>
  <si>
    <t>Проведение дератизации, дезинсекции помещений, входящих в состав ОИ в МКД</t>
  </si>
  <si>
    <t>100 п.м.мусоропровода</t>
  </si>
  <si>
    <t>100 кв.м. S мусороприемных камер</t>
  </si>
  <si>
    <t>100 клапанов</t>
  </si>
  <si>
    <t>дезинфекция всех элементов ствола мусоропровода вручную</t>
  </si>
  <si>
    <t>мойка переносных мусоросборников без шланга</t>
  </si>
  <si>
    <t>100 ед.</t>
  </si>
  <si>
    <t>10 ед.</t>
  </si>
  <si>
    <t>1 куб.м. ТБО</t>
  </si>
  <si>
    <t>4.8</t>
  </si>
  <si>
    <t>протирка пыли с колпаков светильников в помещениях общего пользования</t>
  </si>
  <si>
    <t>мытье и протирка дверей в в помещениях общего пользования</t>
  </si>
  <si>
    <t>100 кв.м. дверей</t>
  </si>
  <si>
    <t>4.10</t>
  </si>
  <si>
    <t>протирка пыли с подоконников  в помещениях общего пользования</t>
  </si>
  <si>
    <t>100 кв.м. подоконников</t>
  </si>
  <si>
    <t>4.11</t>
  </si>
  <si>
    <t>4.12</t>
  </si>
  <si>
    <t>4.13</t>
  </si>
  <si>
    <t>4.14</t>
  </si>
  <si>
    <t>4.15</t>
  </si>
  <si>
    <t>посыпка территории</t>
  </si>
  <si>
    <t>уборка мусороприемных камер , расположенных на I этаже в домах до 10 этажей, окрашенных масляной краской, без шланга</t>
  </si>
  <si>
    <t>100 кв.м. убираемой площади</t>
  </si>
  <si>
    <t xml:space="preserve">подметание лестничных площадок и маршей с предварительным их увлажнением в МКД  до 3-х этажей                                                    </t>
  </si>
  <si>
    <t xml:space="preserve">мытье лестничных площадок и маршей в МКД  до 3-х этажей                                                     </t>
  </si>
  <si>
    <t>4.1</t>
  </si>
  <si>
    <t>4.2</t>
  </si>
  <si>
    <t>4.3</t>
  </si>
  <si>
    <t>4.4</t>
  </si>
  <si>
    <t>4.5</t>
  </si>
  <si>
    <t>100 кв.м. убираемой площади стен</t>
  </si>
  <si>
    <t>4.6</t>
  </si>
  <si>
    <t>4.7</t>
  </si>
  <si>
    <t>обметание пыли с потолков в помещениях общего пользования</t>
  </si>
  <si>
    <t>100 кв.м. потолков</t>
  </si>
  <si>
    <t xml:space="preserve">мытье отопительных приборов (радиаторов)  в помещениях общего пользования        </t>
  </si>
  <si>
    <t>100 кв.м.площади отопительных приборов</t>
  </si>
  <si>
    <t>100 кв.м. окон с одной стороны</t>
  </si>
  <si>
    <t>мытье окон, труднодоступных  для работы, в помещениях общего пользования</t>
  </si>
  <si>
    <t>мытье почтовых ящиков в помещениях общего пользования</t>
  </si>
  <si>
    <t>мытье шкафов для электрощитков и слаботочных устройствв помещениях общего пользования</t>
  </si>
  <si>
    <t>100 кв.м.убираемой площади</t>
  </si>
  <si>
    <t>осмотр внутриквартирных устройств системы центрального отопления, водоснабжения, водоотведения</t>
  </si>
  <si>
    <t>1 квртира</t>
  </si>
  <si>
    <t xml:space="preserve">проверка работоспособности запорной арматуры и очистка фильтров ОДПУ воды, тепла </t>
  </si>
  <si>
    <t>мытье деревянных перил,  чердачных лестниц  в помещениях общего пользования</t>
  </si>
  <si>
    <t>проверка работоспособности общедомовой запорной арматуры  сетей водоснабжения, теплоснабжения</t>
  </si>
  <si>
    <t>100 м.мусоропровода</t>
  </si>
  <si>
    <t>мытье оконных ограждений, радиаторных решеток, металлических перил, чердачных лестниц  в помещениях общего пользования</t>
  </si>
  <si>
    <t xml:space="preserve">100 кв.м.убираемой площади </t>
  </si>
  <si>
    <t>100 кв.м. обрабатываемой S помещений</t>
  </si>
  <si>
    <t xml:space="preserve">мытье стен, окрашенных масляной краской, в помещениях общего пользования, стен лифтов </t>
  </si>
  <si>
    <t>4.9</t>
  </si>
  <si>
    <t>1 здание</t>
  </si>
  <si>
    <t>100 кв.м. площади почтовых ящиков</t>
  </si>
  <si>
    <t xml:space="preserve">подметание лестничных площадок и маршей, кабин лифтов, мест перед разгрузочными камерами  с предварительным их увлажнением в МКД  выше 3-х этажей                                              </t>
  </si>
  <si>
    <t xml:space="preserve">мытье лестничных площадок и маршей, полов кабин лифтов в МКД  выше 3-х этажей                                                     </t>
  </si>
  <si>
    <t>визуальный осмотр ОДПУ воды, тепловой энергии,  проверка наличия и нарушения пломб, снятие и запись показаний в журнал</t>
  </si>
  <si>
    <t>1 ОДПУ</t>
  </si>
  <si>
    <t>регулировка и наладка системы отопления</t>
  </si>
  <si>
    <t>очистка желобов и водосточных воронок от мусора, листьев</t>
  </si>
  <si>
    <t>1 ОДПУ/1 УКУТЭ/1 фильтр</t>
  </si>
  <si>
    <t>2.4.4</t>
  </si>
  <si>
    <t>1.2</t>
  </si>
  <si>
    <t>Работы, выполняемые в зданиях с чердаками и подвалами МКД</t>
  </si>
  <si>
    <t>1.1</t>
  </si>
  <si>
    <t>Работы, выполняемые в отношении всех видов фундаментов МКД</t>
  </si>
  <si>
    <t>1.3.1</t>
  </si>
  <si>
    <t>1.4.1</t>
  </si>
  <si>
    <t>1.4.2</t>
  </si>
  <si>
    <t>1.1.1</t>
  </si>
  <si>
    <t>1.2.1</t>
  </si>
  <si>
    <t>1.7.1</t>
  </si>
  <si>
    <t>1.7.2</t>
  </si>
  <si>
    <t>осмотр и очистка внутридомовой ливневой канализации от мусора, засоров</t>
  </si>
  <si>
    <t>Работы, выполняемые в целях надлежащего содержания оконных и дверных заполнений помещений, относящихся к общему имуществу в МКД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</si>
  <si>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</si>
  <si>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</si>
  <si>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</si>
  <si>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</si>
  <si>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</si>
  <si>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</si>
  <si>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</si>
  <si>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</si>
  <si>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</si>
  <si>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</si>
  <si>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</si>
  <si>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</si>
  <si>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</si>
  <si>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2.5.1</t>
  </si>
  <si>
    <t>2.5.2</t>
  </si>
  <si>
    <t>2.5.3</t>
  </si>
  <si>
    <t>3.1.1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</si>
  <si>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</si>
  <si>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</si>
  <si>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</si>
  <si>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</si>
  <si>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</si>
  <si>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</si>
  <si>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</si>
  <si>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</si>
  <si>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</si>
  <si>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</si>
  <si>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3.4.2</t>
  </si>
  <si>
    <t>3.4.3</t>
  </si>
  <si>
    <t>3.4.4</t>
  </si>
  <si>
    <t>3.4.5</t>
  </si>
  <si>
    <t>3.5.1</t>
  </si>
  <si>
    <t>100 кг мусора</t>
  </si>
  <si>
    <t>очистка чердаков и подвалов от мусора</t>
  </si>
  <si>
    <t>очистка кровли из штучных материалов от снега, снежных свесов и сосулек с применением механизмов</t>
  </si>
  <si>
    <t>уборка детских и спортивных площадок</t>
  </si>
  <si>
    <t>100 кв м площадок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</si>
  <si>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</si>
  <si>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</si>
  <si>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</si>
  <si>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</si>
  <si>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</si>
  <si>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</si>
  <si>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</si>
  <si>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</si>
  <si>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</si>
  <si>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</si>
  <si>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1.8</t>
  </si>
  <si>
    <t>1.8.1</t>
  </si>
  <si>
    <t>2.3</t>
  </si>
  <si>
    <t>2.3.1</t>
  </si>
  <si>
    <t>2.3.2</t>
  </si>
  <si>
    <t>2.3.3</t>
  </si>
  <si>
    <t>2.3.5</t>
  </si>
  <si>
    <t>2.3.6</t>
  </si>
  <si>
    <t>2.3.7</t>
  </si>
  <si>
    <t>Проведение дератизации, дезинсекции помещений, входящих в состав ОИ МКД, работы по содержанию придомовой территории МКД</t>
  </si>
  <si>
    <t>3.4.6</t>
  </si>
  <si>
    <t>3.4.7</t>
  </si>
  <si>
    <t>прочистка канализационного лежака, стояка</t>
  </si>
  <si>
    <t>1000 кв.м. общ.S осматр.пом.</t>
  </si>
  <si>
    <t>1000 кв.м.общей площади осматр.пом.</t>
  </si>
  <si>
    <t>очистка кровли, козырьков из рулонных материалов от снега, снежных свесов и сосулек</t>
  </si>
  <si>
    <t>100 кв.м. кровли, козырьков</t>
  </si>
  <si>
    <t>1 воронка, отвод</t>
  </si>
  <si>
    <t>осмотр придомовой территории, оборудования детских, спортивных, хозяйственных площадок, расположенных на придомовой территории МКД</t>
  </si>
  <si>
    <t>100 кв.м. осматр.помещений</t>
  </si>
  <si>
    <t>1000 кв.м.общей S</t>
  </si>
  <si>
    <t>осмотр общедомовой системы холодного и горячего водоснабжения, водоотведения в чердачных и подавльных помещениях МКД</t>
  </si>
  <si>
    <t>1 п..м.</t>
  </si>
  <si>
    <t>1 радиаторный блок</t>
  </si>
  <si>
    <t>1 стояк</t>
  </si>
  <si>
    <t>1 п.м.</t>
  </si>
  <si>
    <t>2.3.4.</t>
  </si>
  <si>
    <t>обслуживание систем диспетчеризации и автоматизированной системы коммерческого учета энергии (АСКУЭ) без учета обслуживания серверов</t>
  </si>
  <si>
    <t>2.3.8</t>
  </si>
  <si>
    <t>Стоимость работ и услуг по содержанию общего имущества МКД</t>
  </si>
  <si>
    <t>Наименование работы и услуги по содержанию общего имущества МКД</t>
  </si>
  <si>
    <t>Работы, необходимые для надлежащего содержания несущих и ненесущих конструкций</t>
  </si>
  <si>
    <t>1.3.2</t>
  </si>
  <si>
    <t>проведение технических осмотров и устранение незначительных неисправностей в системе вентиляции в МКД без чердачного помещения</t>
  </si>
  <si>
    <t>проведение технических осмотров и устранение незначительных неисправностей в системе вентиляции в МКД  с теплым, холодным чердачным помещением</t>
  </si>
  <si>
    <t>1 шт.</t>
  </si>
  <si>
    <t>1.5.8</t>
  </si>
  <si>
    <t>трудоемкость работы</t>
  </si>
  <si>
    <t>стоимость на 1 кв м</t>
  </si>
  <si>
    <t>итого</t>
  </si>
  <si>
    <t>всего общая площадь</t>
  </si>
  <si>
    <t>содержание</t>
  </si>
  <si>
    <t>управление</t>
  </si>
  <si>
    <t>2.6</t>
  </si>
  <si>
    <t>восстановительные работы (текущий ремонт) для работоспособности инженерных сетей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</si>
  <si>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</si>
  <si>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управление МКД</t>
  </si>
  <si>
    <t>восстановительные работы по устранению протечек</t>
  </si>
  <si>
    <t>восстановительные работы по конструктивным элементам</t>
  </si>
  <si>
    <t>1.9</t>
  </si>
  <si>
    <t>Работы по обеспечению вывоза отходов</t>
  </si>
  <si>
    <t xml:space="preserve"> Работы, выполняемые в целях надлежащего содержания систем внутридомового газового оборудования в многоквартирном доме</t>
  </si>
  <si>
    <t>2.7</t>
  </si>
  <si>
    <t xml:space="preserve">организация технического обслуживания и ремонта систем контроля загазованности помещений
</t>
  </si>
  <si>
    <t>организация проверки состояния системы внутридомового газового оборудования и ее отдельных элементов в тч диагностика;</t>
  </si>
  <si>
    <t>2.6.1</t>
  </si>
  <si>
    <t>2.6.2</t>
  </si>
  <si>
    <t>текущий ремонт (восстановительные работы в целях восстановления работоспособности)</t>
  </si>
  <si>
    <t>Работы по организации и содержанию мест (площадок) накопления твердых коммунальных отходов, включая обслуживание и очистку мусоропроводов, мусороприемных камер, контейнерных площадок.</t>
  </si>
  <si>
    <t xml:space="preserve"> Работы по обеспечению вывоза, в том числе откачке, жидких бытовых отходов:</t>
  </si>
  <si>
    <t>3.6</t>
  </si>
  <si>
    <t>3.6.1</t>
  </si>
  <si>
    <t>3.6.2</t>
  </si>
  <si>
    <t>3.6.3</t>
  </si>
  <si>
    <t>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водоотведения;</t>
  </si>
  <si>
    <t>вывоз жидких бытовых отходов из дворовых туалетов, находящихся на придомовой территории;</t>
  </si>
  <si>
    <t xml:space="preserve">вывоз бытовых сточных вод из септиков, находящихся на придомовой территории.
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</si>
  <si>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</si>
  <si>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3.7</t>
  </si>
  <si>
    <t>Работы, выполняемые для надлежащего содержания стен, фасадов, внутренней отделки МКД</t>
  </si>
  <si>
    <t>1000 кв.м. осматр.S</t>
  </si>
  <si>
    <t>1000 кв.м. кровли</t>
  </si>
  <si>
    <t>1000 кв.м. полов</t>
  </si>
  <si>
    <t>1000 кв.м.оконных и дверных заполнений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</si>
  <si>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</si>
  <si>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 xml:space="preserve">1000 м2 общей площади жилых помещений </t>
  </si>
  <si>
    <t>Работы, выполняемые в целях надлежащего содержания и ремонта лифта (лифтов) в многоквартирном доме:</t>
  </si>
  <si>
    <t>5</t>
  </si>
  <si>
    <t>5.1</t>
  </si>
  <si>
    <t>5.2</t>
  </si>
  <si>
    <t>обеспечение проведения технического освидетельствования лифта (лифтов), в том числе после замены элементов оборудования.</t>
  </si>
  <si>
    <t>промывка централизованных систем теплоснабжения для удаления накипно-коррозионных отложений</t>
  </si>
  <si>
    <t>100 м трубопровода</t>
  </si>
  <si>
    <t>2.4.5</t>
  </si>
  <si>
    <t>проверка и обеспечение работоспособности устройств защитного отключения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</si>
  <si>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</si>
  <si>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r>
      <t>техническое обслуживание силовых и осветительных установок и внутридомовых электрических сетей (</t>
    </r>
    <r>
      <rPr>
        <sz val="10"/>
        <color rgb="FFFF0000"/>
        <rFont val="Times New Roman"/>
        <family val="1"/>
        <charset val="204"/>
      </rPr>
      <t>ремонт сидит в п.2.7)</t>
    </r>
  </si>
  <si>
    <t>обеспечение проведения осмотров, технического обслуживания и ремонт лифта (лифтов) (в том числе организация системы диспетчерского контроля и обеспечение диспетчерской связи с кабиной лифта и обеспечение проведения аварийного обслуживания лифта);</t>
  </si>
  <si>
    <t>Наименование управляющей компании</t>
  </si>
  <si>
    <t>количество домов по данной категории</t>
  </si>
  <si>
    <t>категория домов</t>
  </si>
  <si>
    <t>адреса домов</t>
  </si>
  <si>
    <t>общая площадь</t>
  </si>
  <si>
    <t>Восстановительные работы по восстановлению общего имущества на придомовой территории МКД</t>
  </si>
  <si>
    <t>3.8</t>
  </si>
  <si>
    <t xml:space="preserve">уборка газонов средней, сильной засоренности от листьев, сучьев, мусора </t>
  </si>
  <si>
    <t>ИТОГО</t>
  </si>
  <si>
    <r>
      <t xml:space="preserve">      МКД с наружными стенами из кирпича, железобетонных панелей, кровлей из штучных материалов, без лифта, БЕЗ МУСОРОПРОВОДА  с ЦО с ГВС с ХВС с централизованным водоотведением, с газом                (</t>
    </r>
    <r>
      <rPr>
        <b/>
        <sz val="11"/>
        <color theme="1"/>
        <rFont val="Arial"/>
        <family val="2"/>
        <charset val="204"/>
      </rPr>
      <t>группа 8</t>
    </r>
    <r>
      <rPr>
        <sz val="10"/>
        <color theme="1"/>
        <rFont val="Arial"/>
        <family val="2"/>
        <charset val="204"/>
      </rPr>
      <t>)</t>
    </r>
  </si>
  <si>
    <t>ООО "Карат"</t>
  </si>
  <si>
    <t>Садовая 23,25,25а,27,29,31,33,35,35а,37,39,41,43,45,46,47,48
Ленина 10,2,6,8,8/1,
Королева 10,12,13,16,2,20,23,25,27,29/1,4,8,27/2
Лермонтова 21,23,25
Московская 19,23,25,26,28,30
Некрасова 31,66,68
Победы 18,30
Речная 1,11,15,3,5,7,9</t>
  </si>
  <si>
    <t>2 раза за период</t>
  </si>
  <si>
    <t>Периодичность выполнения работ и оказания услуг</t>
  </si>
  <si>
    <t>3 раза за период</t>
  </si>
  <si>
    <t>1 раз за период</t>
  </si>
  <si>
    <t>248 раз за период</t>
  </si>
  <si>
    <t>120 раз за период</t>
  </si>
  <si>
    <t>20 раз за период</t>
  </si>
  <si>
    <t>128 раз за период</t>
  </si>
  <si>
    <t>36 раз за период</t>
  </si>
  <si>
    <t>12 раз за период</t>
  </si>
  <si>
    <t>Перечень и стоимость работ и услуг по содержанию общего имущества многоквартирных домов, находящихся в управлении                                                                                                                  ООО "КАРАТ"</t>
  </si>
  <si>
    <t>по мере необходимости на основании дефектных ведомостей</t>
  </si>
  <si>
    <t>1 раза за период</t>
  </si>
  <si>
    <t>60 раз за период</t>
  </si>
  <si>
    <t>на регулярной основе</t>
  </si>
  <si>
    <t>по мере необходимости по поступлению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</si>
</sst>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</numFmts>
  <fonts count="23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0" fillId="0" borderId="2" xfId="0" applyBorder="1"/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2" xfId="1" applyFont="1" applyBorder="1"/>
    <xf numFmtId="0" fontId="1" fillId="0" borderId="2" xfId="0" applyFont="1" applyBorder="1"/>
    <xf numFmtId="164" fontId="1" fillId="0" borderId="2" xfId="1" applyFont="1" applyBorder="1"/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49" fontId="6" fillId="0" borderId="6" xfId="0" applyNumberFormat="1" applyFont="1" applyBorder="1" applyAlignment="1">
      <alignment vertical="top"/>
    </xf>
    <xf numFmtId="49" fontId="4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165" fontId="4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165" fontId="4" fillId="0" borderId="6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65" fontId="4" fillId="0" borderId="10" xfId="0" applyNumberFormat="1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2" fontId="1" fillId="0" borderId="3" xfId="0" applyNumberFormat="1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2" fontId="13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165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49" fontId="9" fillId="0" borderId="6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5" fontId="1" fillId="0" borderId="4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vertical="top" wrapText="1"/>
    </xf>
    <xf numFmtId="165" fontId="15" fillId="0" borderId="6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164" fontId="3" fillId="0" borderId="8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64" fontId="16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top" wrapText="1"/>
    </xf>
    <xf numFmtId="164" fontId="18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vertical="top"/>
    </xf>
    <xf numFmtId="164" fontId="6" fillId="2" borderId="8" xfId="0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165" fontId="16" fillId="2" borderId="4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164" fontId="1" fillId="0" borderId="2" xfId="1" applyFont="1" applyBorder="1" applyAlignment="1">
      <alignment vertical="top"/>
    </xf>
    <xf numFmtId="165" fontId="1" fillId="3" borderId="2" xfId="0" applyNumberFormat="1" applyFont="1" applyFill="1" applyBorder="1" applyAlignment="1">
      <alignment vertical="top"/>
    </xf>
    <xf numFmtId="0" fontId="19" fillId="2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wrapText="1"/>
    </xf>
    <xf numFmtId="165" fontId="1" fillId="3" borderId="2" xfId="0" applyNumberFormat="1" applyFont="1" applyFill="1" applyBorder="1" applyAlignment="1">
      <alignment vertical="top" wrapText="1"/>
    </xf>
    <xf numFmtId="2" fontId="1" fillId="3" borderId="2" xfId="0" applyNumberFormat="1" applyFont="1" applyFill="1" applyBorder="1" applyAlignment="1">
      <alignment vertical="top" wrapText="1"/>
    </xf>
    <xf numFmtId="2" fontId="13" fillId="3" borderId="2" xfId="0" applyNumberFormat="1" applyFont="1" applyFill="1" applyBorder="1" applyAlignment="1">
      <alignment vertical="top" wrapText="1"/>
    </xf>
    <xf numFmtId="2" fontId="13" fillId="3" borderId="2" xfId="0" applyNumberFormat="1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2" fontId="0" fillId="3" borderId="2" xfId="0" applyNumberFormat="1" applyFill="1" applyBorder="1" applyAlignment="1">
      <alignment vertical="top"/>
    </xf>
    <xf numFmtId="0" fontId="2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vertical="top"/>
    </xf>
    <xf numFmtId="2" fontId="12" fillId="4" borderId="2" xfId="0" applyNumberFormat="1" applyFont="1" applyFill="1" applyBorder="1" applyAlignment="1">
      <alignment vertical="top"/>
    </xf>
    <xf numFmtId="2" fontId="13" fillId="4" borderId="2" xfId="0" applyNumberFormat="1" applyFont="1" applyFill="1" applyBorder="1" applyAlignment="1">
      <alignment vertical="top"/>
    </xf>
    <xf numFmtId="2" fontId="1" fillId="3" borderId="0" xfId="0" applyNumberFormat="1" applyFont="1" applyFill="1" applyAlignment="1">
      <alignment wrapText="1"/>
    </xf>
    <xf numFmtId="2" fontId="1" fillId="0" borderId="0" xfId="0" applyNumberFormat="1" applyFont="1" applyAlignment="1">
      <alignment horizontal="center" wrapText="1"/>
    </xf>
    <xf numFmtId="2" fontId="0" fillId="3" borderId="0" xfId="0" applyNumberFormat="1" applyFill="1"/>
    <xf numFmtId="2" fontId="10" fillId="3" borderId="0" xfId="0" applyNumberFormat="1" applyFont="1" applyFill="1" applyAlignment="1">
      <alignment wrapText="1"/>
    </xf>
    <xf numFmtId="165" fontId="1" fillId="0" borderId="11" xfId="0" applyNumberFormat="1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5" fillId="0" borderId="2" xfId="0" applyFont="1" applyBorder="1"/>
    <xf numFmtId="0" fontId="18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6"/>
  <sheetViews>
    <sheetView tabSelected="1" topLeftCell="A116" zoomScale="92" zoomScaleNormal="92" workbookViewId="0">
      <selection activeCell="I76" sqref="I76"/>
    </sheetView>
  </sheetViews>
  <sheetFormatPr defaultRowHeight="13.2" x14ac:dyDescent="0.25"/>
  <cols>
    <col min="1" max="1" width="4.44140625" customWidth="1"/>
    <col min="2" max="2" width="8.33203125" customWidth="1"/>
    <col min="3" max="3" width="53.6640625" customWidth="1"/>
    <col min="4" max="4" width="9.33203125" customWidth="1"/>
    <col min="5" max="5" width="12.6640625" customWidth="1"/>
    <col min="6" max="6" width="17.44140625" style="11" customWidth="1"/>
    <col min="7" max="7" width="8.21875" customWidth="1"/>
    <col min="8" max="8" width="13.21875" customWidth="1"/>
    <col min="9" max="9" width="9.6640625" customWidth="1"/>
    <col min="10" max="10" width="10.44140625" customWidth="1"/>
    <col min="11" max="11" width="18.33203125" customWidth="1"/>
    <col min="12" max="12" width="9.5546875" bestFit="1" customWidth="1"/>
  </cols>
  <sheetData>
    <row r="2" spans="1:12" ht="54.75" customHeight="1" x14ac:dyDescent="0.3">
      <c r="B2" s="119" t="s">
        <v>313</v>
      </c>
      <c r="C2" s="119"/>
      <c r="D2" s="119"/>
      <c r="E2" s="119"/>
      <c r="F2" s="119"/>
    </row>
    <row r="3" spans="1:12" ht="27.75" customHeight="1" x14ac:dyDescent="0.3">
      <c r="B3" s="70"/>
      <c r="C3" s="1"/>
      <c r="D3" s="1"/>
      <c r="E3" s="1"/>
    </row>
    <row r="4" spans="1:12" ht="22.5" customHeight="1" x14ac:dyDescent="0.3">
      <c r="B4" s="70"/>
      <c r="C4" s="92" t="s">
        <v>291</v>
      </c>
      <c r="D4" s="125" t="s">
        <v>301</v>
      </c>
      <c r="E4" s="125"/>
      <c r="F4" s="126"/>
    </row>
    <row r="5" spans="1:12" ht="105.75" customHeight="1" x14ac:dyDescent="0.3">
      <c r="B5" s="70"/>
      <c r="C5" s="102" t="s">
        <v>293</v>
      </c>
      <c r="D5" s="125" t="s">
        <v>300</v>
      </c>
      <c r="E5" s="125"/>
      <c r="F5" s="126"/>
    </row>
    <row r="6" spans="1:12" ht="24.75" customHeight="1" x14ac:dyDescent="0.3">
      <c r="B6" s="70"/>
      <c r="C6" s="92" t="s">
        <v>292</v>
      </c>
      <c r="D6" s="125">
        <v>56</v>
      </c>
      <c r="E6" s="125"/>
      <c r="F6" s="126"/>
    </row>
    <row r="7" spans="1:12" ht="173.25" customHeight="1" x14ac:dyDescent="0.3">
      <c r="B7" s="70"/>
      <c r="C7" s="102" t="s">
        <v>294</v>
      </c>
      <c r="D7" s="129" t="s">
        <v>302</v>
      </c>
      <c r="E7" s="130"/>
      <c r="F7" s="131"/>
      <c r="I7" s="127"/>
      <c r="J7" s="128"/>
    </row>
    <row r="8" spans="1:12" ht="24" customHeight="1" x14ac:dyDescent="0.3">
      <c r="B8" s="70"/>
      <c r="C8" s="71" t="s">
        <v>295</v>
      </c>
      <c r="D8" s="125">
        <v>57683.8</v>
      </c>
      <c r="E8" s="125"/>
      <c r="F8" s="126"/>
    </row>
    <row r="9" spans="1:12" ht="12" customHeight="1" x14ac:dyDescent="0.25">
      <c r="A9" t="s">
        <v>72</v>
      </c>
    </row>
    <row r="10" spans="1:12" ht="12" customHeight="1" x14ac:dyDescent="0.25">
      <c r="A10" s="132" t="s">
        <v>35</v>
      </c>
      <c r="B10" s="132" t="s">
        <v>40</v>
      </c>
      <c r="C10" s="132" t="s">
        <v>233</v>
      </c>
      <c r="D10" s="121" t="s">
        <v>36</v>
      </c>
      <c r="E10" s="121" t="s">
        <v>304</v>
      </c>
      <c r="F10" s="135" t="s">
        <v>232</v>
      </c>
      <c r="G10" s="120" t="s">
        <v>240</v>
      </c>
      <c r="H10" s="121" t="s">
        <v>243</v>
      </c>
      <c r="I10" s="123" t="s">
        <v>241</v>
      </c>
    </row>
    <row r="11" spans="1:12" ht="51" customHeight="1" x14ac:dyDescent="0.25">
      <c r="A11" s="133"/>
      <c r="B11" s="133"/>
      <c r="C11" s="133"/>
      <c r="D11" s="134"/>
      <c r="E11" s="122"/>
      <c r="F11" s="136"/>
      <c r="G11" s="120"/>
      <c r="H11" s="122"/>
      <c r="I11" s="124"/>
      <c r="J11" s="1"/>
      <c r="K11" s="1"/>
    </row>
    <row r="12" spans="1:12" ht="51" customHeight="1" x14ac:dyDescent="0.25">
      <c r="A12" s="16">
        <v>1</v>
      </c>
      <c r="B12" s="17">
        <v>1</v>
      </c>
      <c r="C12" s="73" t="s">
        <v>234</v>
      </c>
      <c r="D12" s="73"/>
      <c r="E12" s="115" t="s">
        <v>303</v>
      </c>
      <c r="F12" s="74">
        <f>SUM(F13:F39)</f>
        <v>2909410.77</v>
      </c>
      <c r="G12" s="75"/>
      <c r="H12" s="76"/>
      <c r="I12" s="74">
        <v>4.2</v>
      </c>
      <c r="J12" s="1"/>
      <c r="K12" s="1"/>
    </row>
    <row r="13" spans="1:12" s="11" customFormat="1" ht="30" customHeight="1" x14ac:dyDescent="0.25">
      <c r="A13" s="16">
        <v>2</v>
      </c>
      <c r="B13" s="18" t="s">
        <v>145</v>
      </c>
      <c r="C13" s="29" t="s">
        <v>146</v>
      </c>
      <c r="D13" s="29"/>
      <c r="E13" s="116"/>
      <c r="F13" s="67"/>
      <c r="G13" s="19"/>
      <c r="H13" s="19"/>
      <c r="I13" s="20"/>
      <c r="J13" s="10"/>
      <c r="K13" s="10"/>
    </row>
    <row r="14" spans="1:12" ht="34.5" customHeight="1" x14ac:dyDescent="0.25">
      <c r="A14" s="16">
        <v>3</v>
      </c>
      <c r="B14" s="21" t="s">
        <v>150</v>
      </c>
      <c r="C14" s="38" t="s">
        <v>1</v>
      </c>
      <c r="D14" s="22" t="s">
        <v>223</v>
      </c>
      <c r="E14" s="116" t="s">
        <v>303</v>
      </c>
      <c r="F14" s="60">
        <v>16001.2</v>
      </c>
      <c r="G14" s="19"/>
      <c r="H14" s="19">
        <f>D8</f>
        <v>57683.8</v>
      </c>
      <c r="I14" s="24">
        <f>F14/H14/12</f>
        <v>2.3116253321267554E-2</v>
      </c>
      <c r="J14" s="1"/>
      <c r="K14" s="1"/>
    </row>
    <row r="15" spans="1:12" s="11" customFormat="1" ht="30" customHeight="1" x14ac:dyDescent="0.25">
      <c r="A15" s="16">
        <v>4</v>
      </c>
      <c r="B15" s="25" t="s">
        <v>143</v>
      </c>
      <c r="C15" s="29" t="s">
        <v>144</v>
      </c>
      <c r="D15" s="29"/>
      <c r="E15" s="116"/>
      <c r="F15" s="67"/>
      <c r="G15" s="19"/>
      <c r="H15" s="19"/>
      <c r="I15" s="24"/>
      <c r="J15" s="10"/>
      <c r="K15" s="10"/>
    </row>
    <row r="16" spans="1:12" s="11" customFormat="1" ht="24" customHeight="1" x14ac:dyDescent="0.25">
      <c r="A16" s="16">
        <v>5</v>
      </c>
      <c r="B16" s="21" t="s">
        <v>151</v>
      </c>
      <c r="C16" s="38" t="s">
        <v>189</v>
      </c>
      <c r="D16" s="22" t="s">
        <v>188</v>
      </c>
      <c r="E16" s="116"/>
      <c r="F16" s="60"/>
      <c r="G16" s="19"/>
      <c r="H16" s="19">
        <f>D8</f>
        <v>57683.8</v>
      </c>
      <c r="I16" s="24">
        <f>F16/H16/12</f>
        <v>0</v>
      </c>
      <c r="J16" s="3"/>
      <c r="K16" s="6"/>
      <c r="L16" s="3"/>
    </row>
    <row r="17" spans="1:12" ht="26.25" customHeight="1" x14ac:dyDescent="0.25">
      <c r="A17" s="16">
        <v>6</v>
      </c>
      <c r="B17" s="25" t="s">
        <v>29</v>
      </c>
      <c r="C17" s="29" t="s">
        <v>272</v>
      </c>
      <c r="D17" s="29"/>
      <c r="E17" s="116"/>
      <c r="F17" s="67"/>
      <c r="G17" s="26"/>
      <c r="H17" s="26"/>
      <c r="I17" s="27"/>
      <c r="J17" s="2"/>
      <c r="K17" s="4"/>
      <c r="L17" s="2"/>
    </row>
    <row r="18" spans="1:12" ht="44.25" customHeight="1" x14ac:dyDescent="0.25">
      <c r="A18" s="16">
        <v>7</v>
      </c>
      <c r="B18" s="28" t="s">
        <v>147</v>
      </c>
      <c r="C18" s="29" t="s">
        <v>2</v>
      </c>
      <c r="D18" s="30" t="s">
        <v>217</v>
      </c>
      <c r="E18" s="116" t="s">
        <v>303</v>
      </c>
      <c r="F18" s="61">
        <v>185162.02</v>
      </c>
      <c r="G18" s="26"/>
      <c r="H18" s="26">
        <f>D8</f>
        <v>57683.8</v>
      </c>
      <c r="I18" s="24">
        <f t="shared" ref="I18" si="0">F18/H18/12</f>
        <v>0.26749569781001481</v>
      </c>
      <c r="J18" s="2"/>
      <c r="K18" s="4"/>
      <c r="L18" s="2"/>
    </row>
    <row r="19" spans="1:12" ht="28.8" customHeight="1" x14ac:dyDescent="0.25">
      <c r="A19" s="16">
        <v>8</v>
      </c>
      <c r="B19" s="21" t="s">
        <v>235</v>
      </c>
      <c r="C19" s="38" t="s">
        <v>30</v>
      </c>
      <c r="D19" s="32" t="s">
        <v>273</v>
      </c>
      <c r="E19" s="116" t="s">
        <v>303</v>
      </c>
      <c r="F19" s="60">
        <v>127599.3</v>
      </c>
      <c r="G19" s="26"/>
      <c r="H19" s="26">
        <f>D8</f>
        <v>57683.8</v>
      </c>
      <c r="I19" s="24">
        <v>0.19</v>
      </c>
      <c r="J19" s="2"/>
      <c r="K19" s="4"/>
      <c r="L19" s="2"/>
    </row>
    <row r="20" spans="1:12" ht="33" customHeight="1" x14ac:dyDescent="0.25">
      <c r="A20" s="16">
        <v>9</v>
      </c>
      <c r="B20" s="25" t="s">
        <v>31</v>
      </c>
      <c r="C20" s="29" t="s">
        <v>32</v>
      </c>
      <c r="D20" s="29"/>
      <c r="E20" s="116"/>
      <c r="F20" s="67"/>
      <c r="G20" s="26"/>
      <c r="H20" s="26"/>
      <c r="I20" s="27"/>
      <c r="J20" s="2"/>
      <c r="K20" s="4"/>
      <c r="L20" s="2"/>
    </row>
    <row r="21" spans="1:12" ht="25.5" customHeight="1" x14ac:dyDescent="0.25">
      <c r="A21" s="16">
        <v>10</v>
      </c>
      <c r="B21" s="21" t="s">
        <v>148</v>
      </c>
      <c r="C21" s="38" t="s">
        <v>33</v>
      </c>
      <c r="D21" s="32" t="s">
        <v>273</v>
      </c>
      <c r="E21" s="116" t="s">
        <v>303</v>
      </c>
      <c r="F21" s="60">
        <v>63417.99</v>
      </c>
      <c r="G21" s="26"/>
      <c r="H21" s="26">
        <f>D8</f>
        <v>57683.8</v>
      </c>
      <c r="I21" s="24">
        <f t="shared" ref="I21:I22" si="1">F21/H21/12</f>
        <v>9.161727382731373E-2</v>
      </c>
      <c r="J21" s="2"/>
      <c r="K21" s="4"/>
      <c r="L21" s="2"/>
    </row>
    <row r="22" spans="1:12" ht="27.75" customHeight="1" x14ac:dyDescent="0.25">
      <c r="A22" s="16">
        <v>11</v>
      </c>
      <c r="B22" s="21" t="s">
        <v>149</v>
      </c>
      <c r="C22" s="36" t="s">
        <v>34</v>
      </c>
      <c r="D22" s="33" t="s">
        <v>273</v>
      </c>
      <c r="E22" s="116"/>
      <c r="F22" s="62"/>
      <c r="G22" s="26"/>
      <c r="H22" s="26">
        <f>D8</f>
        <v>57683.8</v>
      </c>
      <c r="I22" s="24">
        <f t="shared" si="1"/>
        <v>0</v>
      </c>
      <c r="J22" s="2"/>
      <c r="K22" s="4"/>
      <c r="L22" s="2"/>
    </row>
    <row r="23" spans="1:12" ht="33" customHeight="1" x14ac:dyDescent="0.25">
      <c r="A23" s="16">
        <v>12</v>
      </c>
      <c r="B23" s="25" t="s">
        <v>193</v>
      </c>
      <c r="C23" s="29" t="s">
        <v>49</v>
      </c>
      <c r="D23" s="29"/>
      <c r="E23" s="116"/>
      <c r="F23" s="67"/>
      <c r="G23" s="26"/>
      <c r="H23" s="26"/>
      <c r="I23" s="27"/>
      <c r="J23" s="2"/>
      <c r="K23" s="4"/>
      <c r="L23" s="2"/>
    </row>
    <row r="24" spans="1:12" ht="29.25" customHeight="1" x14ac:dyDescent="0.25">
      <c r="A24" s="16">
        <v>13</v>
      </c>
      <c r="B24" s="21" t="s">
        <v>194</v>
      </c>
      <c r="C24" s="38" t="s">
        <v>50</v>
      </c>
      <c r="D24" s="32" t="s">
        <v>274</v>
      </c>
      <c r="E24" s="116"/>
      <c r="F24" s="60"/>
      <c r="G24" s="26"/>
      <c r="H24" s="26">
        <f>D8</f>
        <v>57683.8</v>
      </c>
      <c r="I24" s="24">
        <f t="shared" ref="I24:I31" si="2">F24/H24/12</f>
        <v>0</v>
      </c>
      <c r="J24" s="2"/>
      <c r="K24" s="4"/>
      <c r="L24" s="2"/>
    </row>
    <row r="25" spans="1:12" ht="30" customHeight="1" x14ac:dyDescent="0.25">
      <c r="A25" s="16">
        <v>14</v>
      </c>
      <c r="B25" s="21" t="s">
        <v>195</v>
      </c>
      <c r="C25" s="29" t="s">
        <v>51</v>
      </c>
      <c r="D25" s="35" t="s">
        <v>274</v>
      </c>
      <c r="E25" s="116"/>
      <c r="F25" s="61">
        <v>0</v>
      </c>
      <c r="G25" s="26"/>
      <c r="H25" s="26">
        <f>D8</f>
        <v>57683.8</v>
      </c>
      <c r="I25" s="24">
        <f t="shared" si="2"/>
        <v>0</v>
      </c>
      <c r="J25" s="2"/>
      <c r="K25" s="4"/>
      <c r="L25" s="2"/>
    </row>
    <row r="26" spans="1:12" s="11" customFormat="1" ht="24.75" customHeight="1" x14ac:dyDescent="0.25">
      <c r="A26" s="16">
        <v>15</v>
      </c>
      <c r="B26" s="21" t="s">
        <v>196</v>
      </c>
      <c r="C26" s="29" t="s">
        <v>52</v>
      </c>
      <c r="D26" s="35" t="s">
        <v>70</v>
      </c>
      <c r="E26" s="116"/>
      <c r="F26" s="61"/>
      <c r="G26" s="19"/>
      <c r="H26" s="19">
        <f>D8</f>
        <v>57683.8</v>
      </c>
      <c r="I26" s="24">
        <f t="shared" si="2"/>
        <v>0</v>
      </c>
      <c r="J26" s="3"/>
      <c r="K26" s="6"/>
      <c r="L26" s="3"/>
    </row>
    <row r="27" spans="1:12" s="11" customFormat="1" ht="22.5" customHeight="1" x14ac:dyDescent="0.25">
      <c r="A27" s="16">
        <v>16</v>
      </c>
      <c r="B27" s="21" t="s">
        <v>197</v>
      </c>
      <c r="C27" s="36" t="s">
        <v>140</v>
      </c>
      <c r="D27" s="33" t="s">
        <v>225</v>
      </c>
      <c r="E27" s="116"/>
      <c r="F27" s="63"/>
      <c r="G27" s="19"/>
      <c r="H27" s="19">
        <f>D8</f>
        <v>57683.8</v>
      </c>
      <c r="I27" s="24">
        <f t="shared" si="2"/>
        <v>0</v>
      </c>
      <c r="J27" s="3"/>
      <c r="K27" s="6"/>
      <c r="L27" s="3"/>
    </row>
    <row r="28" spans="1:12" s="11" customFormat="1" ht="36.75" customHeight="1" x14ac:dyDescent="0.25">
      <c r="A28" s="16">
        <v>17</v>
      </c>
      <c r="B28" s="21" t="s">
        <v>198</v>
      </c>
      <c r="C28" s="36" t="s">
        <v>218</v>
      </c>
      <c r="D28" s="35" t="s">
        <v>219</v>
      </c>
      <c r="E28" s="116"/>
      <c r="F28" s="62"/>
      <c r="G28" s="19"/>
      <c r="H28" s="19">
        <f>D8</f>
        <v>57683.8</v>
      </c>
      <c r="I28" s="24">
        <f t="shared" si="2"/>
        <v>0</v>
      </c>
      <c r="J28" s="3"/>
      <c r="K28" s="6"/>
      <c r="L28" s="3"/>
    </row>
    <row r="29" spans="1:12" s="11" customFormat="1" ht="32.25" customHeight="1" x14ac:dyDescent="0.25">
      <c r="A29" s="16">
        <v>18</v>
      </c>
      <c r="B29" s="21" t="s">
        <v>199</v>
      </c>
      <c r="C29" s="36" t="s">
        <v>190</v>
      </c>
      <c r="D29" s="35" t="s">
        <v>70</v>
      </c>
      <c r="E29" s="116" t="s">
        <v>303</v>
      </c>
      <c r="F29" s="61">
        <v>247525.39</v>
      </c>
      <c r="G29" s="19"/>
      <c r="H29" s="19">
        <f>D8</f>
        <v>57683.8</v>
      </c>
      <c r="I29" s="24">
        <f t="shared" si="2"/>
        <v>0.3575894069623245</v>
      </c>
      <c r="J29" s="3"/>
      <c r="K29" s="6"/>
      <c r="L29" s="3"/>
    </row>
    <row r="30" spans="1:12" s="11" customFormat="1" ht="30.75" customHeight="1" x14ac:dyDescent="0.25">
      <c r="A30" s="16">
        <v>19</v>
      </c>
      <c r="B30" s="21" t="s">
        <v>200</v>
      </c>
      <c r="C30" s="36" t="s">
        <v>154</v>
      </c>
      <c r="D30" s="33" t="s">
        <v>220</v>
      </c>
      <c r="E30" s="116"/>
      <c r="F30" s="64"/>
      <c r="G30" s="19"/>
      <c r="H30" s="19">
        <f>D8</f>
        <v>57683.8</v>
      </c>
      <c r="I30" s="24">
        <f t="shared" si="2"/>
        <v>0</v>
      </c>
      <c r="J30" s="3"/>
      <c r="K30" s="6"/>
      <c r="L30" s="3"/>
    </row>
    <row r="31" spans="1:12" s="11" customFormat="1" ht="30.75" customHeight="1" x14ac:dyDescent="0.25">
      <c r="A31" s="16">
        <v>20</v>
      </c>
      <c r="B31" s="18" t="s">
        <v>239</v>
      </c>
      <c r="C31" s="91" t="s">
        <v>250</v>
      </c>
      <c r="D31" s="35" t="s">
        <v>70</v>
      </c>
      <c r="E31" s="116"/>
      <c r="F31" s="93"/>
      <c r="G31" s="94"/>
      <c r="H31" s="95">
        <f>D8</f>
        <v>57683.8</v>
      </c>
      <c r="I31" s="96">
        <f t="shared" si="2"/>
        <v>0</v>
      </c>
      <c r="J31" s="3"/>
      <c r="K31" s="6"/>
      <c r="L31" s="3"/>
    </row>
    <row r="32" spans="1:12" ht="33" customHeight="1" x14ac:dyDescent="0.25">
      <c r="A32" s="16">
        <v>21</v>
      </c>
      <c r="B32" s="25" t="s">
        <v>201</v>
      </c>
      <c r="C32" s="29" t="s">
        <v>53</v>
      </c>
      <c r="D32" s="29"/>
      <c r="E32" s="116"/>
      <c r="F32" s="67"/>
      <c r="G32" s="26"/>
      <c r="H32" s="26"/>
      <c r="I32" s="27"/>
      <c r="J32" s="2"/>
      <c r="K32" s="4"/>
      <c r="L32" s="2"/>
    </row>
    <row r="33" spans="1:12" ht="31.5" customHeight="1" x14ac:dyDescent="0.25">
      <c r="A33" s="16">
        <v>22</v>
      </c>
      <c r="B33" s="21" t="s">
        <v>202</v>
      </c>
      <c r="C33" s="37" t="s">
        <v>47</v>
      </c>
      <c r="D33" s="33" t="s">
        <v>216</v>
      </c>
      <c r="E33" s="116"/>
      <c r="F33" s="34"/>
      <c r="G33" s="27"/>
      <c r="H33" s="27">
        <f>D8</f>
        <v>57683.8</v>
      </c>
      <c r="I33" s="24">
        <f>F33/H33/12</f>
        <v>0</v>
      </c>
      <c r="J33" s="4"/>
      <c r="K33" s="4"/>
      <c r="L33" s="2"/>
    </row>
    <row r="34" spans="1:12" ht="31.5" customHeight="1" x14ac:dyDescent="0.25">
      <c r="A34" s="16">
        <v>23</v>
      </c>
      <c r="B34" s="25" t="s">
        <v>48</v>
      </c>
      <c r="C34" s="29" t="s">
        <v>54</v>
      </c>
      <c r="D34" s="29"/>
      <c r="E34" s="116"/>
      <c r="F34" s="67"/>
      <c r="G34" s="27"/>
      <c r="H34" s="24"/>
      <c r="I34" s="27"/>
      <c r="J34" s="4"/>
      <c r="K34" s="4"/>
      <c r="L34" s="2"/>
    </row>
    <row r="35" spans="1:12" ht="24.75" customHeight="1" x14ac:dyDescent="0.25">
      <c r="A35" s="16">
        <v>24</v>
      </c>
      <c r="B35" s="21" t="s">
        <v>152</v>
      </c>
      <c r="C35" s="38" t="s">
        <v>55</v>
      </c>
      <c r="D35" s="32" t="s">
        <v>275</v>
      </c>
      <c r="E35" s="116" t="s">
        <v>303</v>
      </c>
      <c r="F35" s="60">
        <v>51845.36</v>
      </c>
      <c r="G35" s="27"/>
      <c r="H35" s="27">
        <f>D8</f>
        <v>57683.8</v>
      </c>
      <c r="I35" s="24">
        <f t="shared" ref="I35:I36" si="3">F35/H35/12</f>
        <v>7.4898787296722238E-2</v>
      </c>
      <c r="J35" s="4"/>
      <c r="K35" s="4"/>
      <c r="L35" s="2"/>
    </row>
    <row r="36" spans="1:12" ht="24" customHeight="1" x14ac:dyDescent="0.25">
      <c r="A36" s="16">
        <v>25</v>
      </c>
      <c r="B36" s="21" t="s">
        <v>153</v>
      </c>
      <c r="C36" s="29" t="s">
        <v>56</v>
      </c>
      <c r="D36" s="32" t="s">
        <v>275</v>
      </c>
      <c r="E36" s="116"/>
      <c r="F36" s="61"/>
      <c r="G36" s="27"/>
      <c r="H36" s="27">
        <f>D8</f>
        <v>57683.8</v>
      </c>
      <c r="I36" s="24">
        <f t="shared" si="3"/>
        <v>0</v>
      </c>
      <c r="J36" s="4"/>
      <c r="K36" s="4"/>
      <c r="L36" s="2"/>
    </row>
    <row r="37" spans="1:12" ht="27.75" customHeight="1" x14ac:dyDescent="0.25">
      <c r="A37" s="16">
        <v>26</v>
      </c>
      <c r="B37" s="25" t="s">
        <v>203</v>
      </c>
      <c r="C37" s="29" t="s">
        <v>155</v>
      </c>
      <c r="D37" s="29"/>
      <c r="E37" s="116"/>
      <c r="F37" s="88"/>
      <c r="G37" s="27"/>
      <c r="H37" s="27"/>
      <c r="I37" s="27"/>
      <c r="J37" s="4"/>
      <c r="K37" s="4"/>
      <c r="L37" s="2"/>
    </row>
    <row r="38" spans="1:12" s="11" customFormat="1" ht="35.25" customHeight="1" x14ac:dyDescent="0.25">
      <c r="A38" s="16">
        <v>27</v>
      </c>
      <c r="B38" s="21" t="s">
        <v>204</v>
      </c>
      <c r="C38" s="29" t="s">
        <v>57</v>
      </c>
      <c r="D38" s="39" t="s">
        <v>276</v>
      </c>
      <c r="E38" s="116" t="s">
        <v>303</v>
      </c>
      <c r="F38" s="110">
        <v>138871.51</v>
      </c>
      <c r="G38" s="40"/>
      <c r="H38" s="40">
        <f>D8</f>
        <v>57683.8</v>
      </c>
      <c r="I38" s="24">
        <f t="shared" ref="I38:I39" si="4">F38/H38/12</f>
        <v>0.20062176613422369</v>
      </c>
      <c r="J38" s="6"/>
      <c r="K38" s="6"/>
      <c r="L38" s="3"/>
    </row>
    <row r="39" spans="1:12" s="11" customFormat="1" ht="48.6" customHeight="1" x14ac:dyDescent="0.25">
      <c r="A39" s="16">
        <v>28</v>
      </c>
      <c r="B39" s="18" t="s">
        <v>252</v>
      </c>
      <c r="C39" s="91" t="s">
        <v>251</v>
      </c>
      <c r="D39" s="41"/>
      <c r="E39" s="98" t="s">
        <v>314</v>
      </c>
      <c r="F39" s="103">
        <v>2078988</v>
      </c>
      <c r="G39" s="104"/>
      <c r="H39" s="105">
        <f>D8</f>
        <v>57683.8</v>
      </c>
      <c r="I39" s="24">
        <f t="shared" si="4"/>
        <v>3.0034255718243248</v>
      </c>
      <c r="J39" s="6"/>
      <c r="L39" s="3"/>
    </row>
    <row r="40" spans="1:12" ht="53.25" customHeight="1" x14ac:dyDescent="0.25">
      <c r="A40" s="16">
        <v>29</v>
      </c>
      <c r="B40" s="17" t="s">
        <v>12</v>
      </c>
      <c r="C40" s="73" t="s">
        <v>43</v>
      </c>
      <c r="D40" s="73"/>
      <c r="E40" s="73"/>
      <c r="F40" s="74">
        <f>SUM(F41:F76)</f>
        <v>4849540.9899999993</v>
      </c>
      <c r="G40" s="76"/>
      <c r="H40" s="76"/>
      <c r="I40" s="74">
        <f>SUM(I41:I76)</f>
        <v>7.005925681618292</v>
      </c>
      <c r="J40" s="4"/>
      <c r="K40" s="4"/>
      <c r="L40" s="2"/>
    </row>
    <row r="41" spans="1:12" s="11" customFormat="1" ht="28.5" customHeight="1" x14ac:dyDescent="0.25">
      <c r="A41" s="16">
        <v>30</v>
      </c>
      <c r="B41" s="25" t="s">
        <v>60</v>
      </c>
      <c r="C41" s="29" t="s">
        <v>61</v>
      </c>
      <c r="D41" s="29"/>
      <c r="E41" s="29"/>
      <c r="F41" s="67"/>
      <c r="G41" s="24"/>
      <c r="H41" s="24"/>
      <c r="I41" s="24"/>
      <c r="J41" s="6"/>
      <c r="K41" s="6"/>
      <c r="L41" s="3"/>
    </row>
    <row r="42" spans="1:12" ht="34.5" customHeight="1" x14ac:dyDescent="0.25">
      <c r="A42" s="16">
        <v>31</v>
      </c>
      <c r="B42" s="21" t="s">
        <v>156</v>
      </c>
      <c r="C42" s="38" t="s">
        <v>62</v>
      </c>
      <c r="D42" s="32" t="s">
        <v>80</v>
      </c>
      <c r="E42" s="111"/>
      <c r="F42" s="60"/>
      <c r="G42" s="27"/>
      <c r="H42" s="27">
        <f>D8</f>
        <v>57683.8</v>
      </c>
      <c r="I42" s="24">
        <f t="shared" ref="I42:I49" si="5">F42/H42/12</f>
        <v>0</v>
      </c>
      <c r="J42" s="4"/>
      <c r="K42" s="4"/>
      <c r="L42" s="2"/>
    </row>
    <row r="43" spans="1:12" ht="41.25" customHeight="1" x14ac:dyDescent="0.25">
      <c r="A43" s="16">
        <v>32</v>
      </c>
      <c r="B43" s="21" t="s">
        <v>157</v>
      </c>
      <c r="C43" s="29" t="s">
        <v>63</v>
      </c>
      <c r="D43" s="35" t="s">
        <v>87</v>
      </c>
      <c r="E43" s="113"/>
      <c r="F43" s="61"/>
      <c r="G43" s="27"/>
      <c r="H43" s="27">
        <f>D8</f>
        <v>57683.8</v>
      </c>
      <c r="I43" s="24">
        <f t="shared" si="5"/>
        <v>0</v>
      </c>
      <c r="J43" s="4"/>
      <c r="K43" s="4"/>
      <c r="L43" s="2"/>
    </row>
    <row r="44" spans="1:12" ht="38.25" customHeight="1" x14ac:dyDescent="0.25">
      <c r="A44" s="16">
        <v>33</v>
      </c>
      <c r="B44" s="21" t="s">
        <v>158</v>
      </c>
      <c r="C44" s="42" t="s">
        <v>64</v>
      </c>
      <c r="D44" s="35" t="s">
        <v>81</v>
      </c>
      <c r="E44" s="113"/>
      <c r="F44" s="61"/>
      <c r="G44" s="27"/>
      <c r="H44" s="27">
        <f>D8</f>
        <v>57683.8</v>
      </c>
      <c r="I44" s="24">
        <f t="shared" si="5"/>
        <v>0</v>
      </c>
      <c r="J44" s="4"/>
      <c r="K44" s="4"/>
      <c r="L44" s="2"/>
    </row>
    <row r="45" spans="1:12" ht="36.75" customHeight="1" x14ac:dyDescent="0.25">
      <c r="A45" s="16">
        <v>34</v>
      </c>
      <c r="B45" s="21" t="s">
        <v>159</v>
      </c>
      <c r="C45" s="29" t="s">
        <v>101</v>
      </c>
      <c r="D45" s="35" t="s">
        <v>81</v>
      </c>
      <c r="E45" s="113"/>
      <c r="F45" s="61"/>
      <c r="G45" s="27"/>
      <c r="H45" s="27">
        <f>D8</f>
        <v>57683.8</v>
      </c>
      <c r="I45" s="24">
        <f t="shared" si="5"/>
        <v>0</v>
      </c>
      <c r="J45" s="4"/>
      <c r="K45" s="4"/>
      <c r="L45" s="2"/>
    </row>
    <row r="46" spans="1:12" ht="32.25" customHeight="1" x14ac:dyDescent="0.25">
      <c r="A46" s="16">
        <v>35</v>
      </c>
      <c r="B46" s="21" t="s">
        <v>160</v>
      </c>
      <c r="C46" s="29" t="s">
        <v>65</v>
      </c>
      <c r="D46" s="35" t="s">
        <v>82</v>
      </c>
      <c r="E46" s="113"/>
      <c r="F46" s="61"/>
      <c r="G46" s="27"/>
      <c r="H46" s="27">
        <f>D8</f>
        <v>57683.8</v>
      </c>
      <c r="I46" s="24">
        <f t="shared" si="5"/>
        <v>0</v>
      </c>
      <c r="J46" s="4"/>
      <c r="K46" s="4"/>
      <c r="L46" s="2"/>
    </row>
    <row r="47" spans="1:12" ht="35.25" customHeight="1" x14ac:dyDescent="0.25">
      <c r="A47" s="16">
        <v>36</v>
      </c>
      <c r="B47" s="21" t="s">
        <v>161</v>
      </c>
      <c r="C47" s="29" t="s">
        <v>83</v>
      </c>
      <c r="D47" s="32" t="s">
        <v>127</v>
      </c>
      <c r="E47" s="111"/>
      <c r="F47" s="61"/>
      <c r="G47" s="27"/>
      <c r="H47" s="27">
        <f>D8</f>
        <v>57683.8</v>
      </c>
      <c r="I47" s="24">
        <f t="shared" si="5"/>
        <v>0</v>
      </c>
      <c r="J47" s="4"/>
      <c r="K47" s="4"/>
      <c r="L47" s="2"/>
    </row>
    <row r="48" spans="1:12" ht="27.75" customHeight="1" x14ac:dyDescent="0.25">
      <c r="A48" s="16">
        <v>37</v>
      </c>
      <c r="B48" s="21" t="s">
        <v>162</v>
      </c>
      <c r="C48" s="29" t="s">
        <v>84</v>
      </c>
      <c r="D48" s="35" t="s">
        <v>85</v>
      </c>
      <c r="E48" s="113"/>
      <c r="F48" s="66"/>
      <c r="G48" s="27"/>
      <c r="H48" s="27">
        <f>D8</f>
        <v>57683.8</v>
      </c>
      <c r="I48" s="24">
        <f t="shared" si="5"/>
        <v>0</v>
      </c>
      <c r="J48" s="4"/>
      <c r="K48" s="4"/>
      <c r="L48" s="2"/>
    </row>
    <row r="49" spans="1:12" ht="22.5" customHeight="1" x14ac:dyDescent="0.25">
      <c r="A49" s="16">
        <v>38</v>
      </c>
      <c r="B49" s="21" t="s">
        <v>163</v>
      </c>
      <c r="C49" s="36" t="s">
        <v>66</v>
      </c>
      <c r="D49" s="33" t="s">
        <v>86</v>
      </c>
      <c r="E49" s="112"/>
      <c r="F49" s="62"/>
      <c r="G49" s="27"/>
      <c r="H49" s="27">
        <f>D8</f>
        <v>57683.8</v>
      </c>
      <c r="I49" s="24">
        <f t="shared" si="5"/>
        <v>0</v>
      </c>
      <c r="J49" s="4"/>
      <c r="K49" s="4"/>
      <c r="L49" s="2"/>
    </row>
    <row r="50" spans="1:12" ht="28.5" customHeight="1" x14ac:dyDescent="0.25">
      <c r="A50" s="16">
        <v>39</v>
      </c>
      <c r="B50" s="25" t="s">
        <v>24</v>
      </c>
      <c r="C50" s="29" t="s">
        <v>25</v>
      </c>
      <c r="D50" s="29"/>
      <c r="E50" s="29"/>
      <c r="F50" s="67"/>
      <c r="G50" s="27"/>
      <c r="H50" s="27"/>
      <c r="I50" s="27"/>
      <c r="J50" s="4"/>
      <c r="K50" s="4"/>
      <c r="L50" s="2"/>
    </row>
    <row r="51" spans="1:12" ht="28.5" customHeight="1" x14ac:dyDescent="0.25">
      <c r="A51" s="16">
        <v>40</v>
      </c>
      <c r="B51" s="21" t="s">
        <v>164</v>
      </c>
      <c r="C51" s="38" t="s">
        <v>26</v>
      </c>
      <c r="D51" s="32" t="s">
        <v>76</v>
      </c>
      <c r="E51" s="111" t="s">
        <v>305</v>
      </c>
      <c r="F51" s="60">
        <v>258480.9</v>
      </c>
      <c r="G51" s="27"/>
      <c r="H51" s="27">
        <f>D8</f>
        <v>57683.8</v>
      </c>
      <c r="I51" s="24">
        <f t="shared" ref="I51:I53" si="6">F51/H51/12</f>
        <v>0.37341636646684156</v>
      </c>
      <c r="J51" s="4"/>
      <c r="K51" s="4"/>
      <c r="L51" s="2"/>
    </row>
    <row r="52" spans="1:12" ht="63.75" customHeight="1" x14ac:dyDescent="0.25">
      <c r="A52" s="16">
        <v>41</v>
      </c>
      <c r="B52" s="21" t="s">
        <v>165</v>
      </c>
      <c r="C52" s="36" t="s">
        <v>236</v>
      </c>
      <c r="D52" s="33" t="s">
        <v>77</v>
      </c>
      <c r="E52" s="112"/>
      <c r="F52" s="62"/>
      <c r="G52" s="27"/>
      <c r="H52" s="27">
        <f>D8</f>
        <v>57683.8</v>
      </c>
      <c r="I52" s="24">
        <f t="shared" si="6"/>
        <v>0</v>
      </c>
      <c r="J52" s="4"/>
      <c r="K52" s="4"/>
      <c r="L52" s="2"/>
    </row>
    <row r="53" spans="1:12" ht="41.25" customHeight="1" x14ac:dyDescent="0.25">
      <c r="A53" s="16">
        <v>42</v>
      </c>
      <c r="B53" s="21" t="s">
        <v>166</v>
      </c>
      <c r="C53" s="36" t="s">
        <v>237</v>
      </c>
      <c r="D53" s="33" t="s">
        <v>77</v>
      </c>
      <c r="E53" s="112" t="s">
        <v>306</v>
      </c>
      <c r="F53" s="62">
        <v>172320.6</v>
      </c>
      <c r="G53" s="27"/>
      <c r="H53" s="27">
        <f>D8</f>
        <v>57683.8</v>
      </c>
      <c r="I53" s="24">
        <f t="shared" si="6"/>
        <v>0.24894424431122775</v>
      </c>
      <c r="J53" s="4"/>
      <c r="K53" s="4"/>
      <c r="L53" s="2"/>
    </row>
    <row r="54" spans="1:12" s="11" customFormat="1" ht="58.5" customHeight="1" x14ac:dyDescent="0.25">
      <c r="A54" s="16">
        <v>43</v>
      </c>
      <c r="B54" s="25" t="s">
        <v>205</v>
      </c>
      <c r="C54" s="29" t="s">
        <v>14</v>
      </c>
      <c r="D54" s="29"/>
      <c r="E54" s="29"/>
      <c r="F54" s="67"/>
      <c r="G54" s="24"/>
      <c r="H54" s="24"/>
      <c r="I54" s="24"/>
      <c r="J54" s="6"/>
      <c r="K54" s="6"/>
      <c r="L54" s="3"/>
    </row>
    <row r="55" spans="1:12" s="11" customFormat="1" ht="41.25" customHeight="1" x14ac:dyDescent="0.25">
      <c r="A55" s="16">
        <v>44</v>
      </c>
      <c r="B55" s="18" t="s">
        <v>206</v>
      </c>
      <c r="C55" s="38" t="s">
        <v>224</v>
      </c>
      <c r="D55" s="32" t="s">
        <v>71</v>
      </c>
      <c r="E55" s="111" t="s">
        <v>303</v>
      </c>
      <c r="F55" s="60">
        <v>663024.02</v>
      </c>
      <c r="G55" s="24"/>
      <c r="H55" s="24">
        <f>D8</f>
        <v>57683.8</v>
      </c>
      <c r="I55" s="24">
        <f t="shared" ref="I55:I76" si="7">F55/H55/12</f>
        <v>0.95784261207941679</v>
      </c>
      <c r="J55" s="106"/>
      <c r="K55" s="6"/>
      <c r="L55" s="3"/>
    </row>
    <row r="56" spans="1:12" ht="33.75" customHeight="1" x14ac:dyDescent="0.25">
      <c r="A56" s="16">
        <v>45</v>
      </c>
      <c r="B56" s="43" t="s">
        <v>207</v>
      </c>
      <c r="C56" s="29" t="s">
        <v>122</v>
      </c>
      <c r="D56" s="35" t="s">
        <v>123</v>
      </c>
      <c r="E56" s="111" t="s">
        <v>303</v>
      </c>
      <c r="F56" s="61">
        <v>462905.04</v>
      </c>
      <c r="G56" s="27"/>
      <c r="H56" s="27">
        <f>D8</f>
        <v>57683.8</v>
      </c>
      <c r="I56" s="24">
        <f t="shared" si="7"/>
        <v>0.66873923007846214</v>
      </c>
      <c r="J56" s="4"/>
      <c r="K56" s="4"/>
      <c r="L56" s="2"/>
    </row>
    <row r="57" spans="1:12" s="11" customFormat="1" ht="43.5" customHeight="1" x14ac:dyDescent="0.25">
      <c r="A57" s="16">
        <v>46</v>
      </c>
      <c r="B57" s="21" t="s">
        <v>208</v>
      </c>
      <c r="C57" s="91" t="s">
        <v>137</v>
      </c>
      <c r="D57" s="35" t="s">
        <v>138</v>
      </c>
      <c r="E57" s="111" t="s">
        <v>303</v>
      </c>
      <c r="F57" s="61">
        <v>50862.92</v>
      </c>
      <c r="G57" s="24"/>
      <c r="H57" s="24">
        <f>D8</f>
        <v>57683.8</v>
      </c>
      <c r="I57" s="24">
        <f t="shared" si="7"/>
        <v>7.3479497998860444E-2</v>
      </c>
      <c r="J57" s="106"/>
      <c r="K57" s="107"/>
      <c r="L57" s="3"/>
    </row>
    <row r="58" spans="1:12" s="11" customFormat="1" ht="44.25" customHeight="1" x14ac:dyDescent="0.25">
      <c r="A58" s="16">
        <v>47</v>
      </c>
      <c r="B58" s="21" t="s">
        <v>229</v>
      </c>
      <c r="C58" s="29" t="s">
        <v>230</v>
      </c>
      <c r="D58" s="35" t="s">
        <v>138</v>
      </c>
      <c r="E58" s="113" t="s">
        <v>303</v>
      </c>
      <c r="F58" s="61">
        <v>16827.990000000002</v>
      </c>
      <c r="G58" s="24"/>
      <c r="H58" s="24">
        <f>D8</f>
        <v>57683.8</v>
      </c>
      <c r="I58" s="24">
        <f t="shared" si="7"/>
        <v>2.4310681681858685E-2</v>
      </c>
      <c r="J58" s="6"/>
      <c r="K58" s="6"/>
      <c r="L58" s="3"/>
    </row>
    <row r="59" spans="1:12" s="11" customFormat="1" ht="34.5" customHeight="1" x14ac:dyDescent="0.25">
      <c r="A59" s="16">
        <v>48</v>
      </c>
      <c r="B59" s="21" t="s">
        <v>209</v>
      </c>
      <c r="C59" s="29" t="s">
        <v>124</v>
      </c>
      <c r="D59" s="35" t="s">
        <v>141</v>
      </c>
      <c r="E59" s="113"/>
      <c r="F59" s="61"/>
      <c r="G59" s="24"/>
      <c r="H59" s="24">
        <f>D8</f>
        <v>57683.8</v>
      </c>
      <c r="I59" s="24">
        <f t="shared" si="7"/>
        <v>0</v>
      </c>
      <c r="J59" s="6"/>
      <c r="K59" s="6"/>
      <c r="L59" s="3"/>
    </row>
    <row r="60" spans="1:12" s="11" customFormat="1" ht="28.5" customHeight="1" x14ac:dyDescent="0.25">
      <c r="A60" s="16">
        <v>49</v>
      </c>
      <c r="B60" s="21" t="s">
        <v>210</v>
      </c>
      <c r="C60" s="29" t="s">
        <v>126</v>
      </c>
      <c r="D60" s="35" t="s">
        <v>238</v>
      </c>
      <c r="E60" s="113"/>
      <c r="F60" s="61"/>
      <c r="G60" s="24"/>
      <c r="H60" s="24">
        <f>D8</f>
        <v>57683.8</v>
      </c>
      <c r="I60" s="24">
        <f t="shared" si="7"/>
        <v>0</v>
      </c>
      <c r="J60" s="6"/>
      <c r="K60" s="6"/>
      <c r="L60" s="3"/>
    </row>
    <row r="61" spans="1:12" s="11" customFormat="1" ht="23.25" customHeight="1" x14ac:dyDescent="0.25">
      <c r="A61" s="16">
        <v>50</v>
      </c>
      <c r="B61" s="21" t="s">
        <v>211</v>
      </c>
      <c r="C61" s="38" t="s">
        <v>27</v>
      </c>
      <c r="D61" s="32" t="s">
        <v>44</v>
      </c>
      <c r="E61" s="111" t="s">
        <v>315</v>
      </c>
      <c r="F61" s="60">
        <v>172320.6</v>
      </c>
      <c r="G61" s="24"/>
      <c r="H61" s="24">
        <f>D8</f>
        <v>57683.8</v>
      </c>
      <c r="I61" s="24">
        <f t="shared" si="7"/>
        <v>0.24894424431122775</v>
      </c>
      <c r="J61" s="6"/>
      <c r="K61" s="6"/>
      <c r="L61" s="3"/>
    </row>
    <row r="62" spans="1:12" ht="23.25" customHeight="1" x14ac:dyDescent="0.25">
      <c r="A62" s="16">
        <v>51</v>
      </c>
      <c r="B62" s="28" t="s">
        <v>231</v>
      </c>
      <c r="C62" s="36" t="s">
        <v>215</v>
      </c>
      <c r="D62" s="44" t="s">
        <v>228</v>
      </c>
      <c r="E62" s="111" t="s">
        <v>315</v>
      </c>
      <c r="F62" s="63">
        <v>560602.86</v>
      </c>
      <c r="G62" s="27"/>
      <c r="H62" s="27">
        <f>D8</f>
        <v>57683.8</v>
      </c>
      <c r="I62" s="24">
        <f t="shared" si="7"/>
        <v>0.8098791168404299</v>
      </c>
      <c r="J62" s="4"/>
      <c r="K62" s="4"/>
      <c r="L62" s="2"/>
    </row>
    <row r="63" spans="1:12" ht="48" customHeight="1" x14ac:dyDescent="0.25">
      <c r="A63" s="16">
        <v>52</v>
      </c>
      <c r="B63" s="25" t="s">
        <v>13</v>
      </c>
      <c r="C63" s="29" t="s">
        <v>16</v>
      </c>
      <c r="D63" s="29"/>
      <c r="E63" s="29"/>
      <c r="F63" s="67"/>
      <c r="G63" s="27"/>
      <c r="H63" s="27"/>
      <c r="I63" s="27"/>
      <c r="J63" s="4"/>
      <c r="K63" s="4"/>
      <c r="L63" s="2"/>
    </row>
    <row r="64" spans="1:12" ht="35.25" customHeight="1" x14ac:dyDescent="0.25">
      <c r="A64" s="16">
        <v>53</v>
      </c>
      <c r="B64" s="21" t="s">
        <v>167</v>
      </c>
      <c r="C64" s="29" t="s">
        <v>68</v>
      </c>
      <c r="D64" s="30" t="s">
        <v>222</v>
      </c>
      <c r="E64" s="111" t="s">
        <v>303</v>
      </c>
      <c r="F64" s="61">
        <v>100671.8</v>
      </c>
      <c r="G64" s="27"/>
      <c r="H64" s="27">
        <f>D8</f>
        <v>57683.8</v>
      </c>
      <c r="I64" s="24">
        <f t="shared" si="7"/>
        <v>0.14543626922405714</v>
      </c>
      <c r="J64" s="4"/>
      <c r="K64" s="4"/>
      <c r="L64" s="2"/>
    </row>
    <row r="65" spans="1:12" s="11" customFormat="1" ht="24" customHeight="1" x14ac:dyDescent="0.25">
      <c r="A65" s="16">
        <v>54</v>
      </c>
      <c r="B65" s="21" t="s">
        <v>67</v>
      </c>
      <c r="C65" s="38" t="s">
        <v>139</v>
      </c>
      <c r="D65" s="32" t="s">
        <v>133</v>
      </c>
      <c r="E65" s="111" t="s">
        <v>315</v>
      </c>
      <c r="F65" s="60">
        <v>79663.259999999995</v>
      </c>
      <c r="G65" s="24"/>
      <c r="H65" s="24">
        <f>D8</f>
        <v>57683.8</v>
      </c>
      <c r="I65" s="24">
        <f t="shared" si="7"/>
        <v>0.11508612470052249</v>
      </c>
      <c r="J65" s="6"/>
      <c r="K65" s="6"/>
      <c r="L65" s="3"/>
    </row>
    <row r="66" spans="1:12" ht="26.25" customHeight="1" x14ac:dyDescent="0.25">
      <c r="A66" s="16">
        <v>55</v>
      </c>
      <c r="B66" s="28" t="s">
        <v>168</v>
      </c>
      <c r="C66" s="36" t="s">
        <v>3</v>
      </c>
      <c r="D66" s="45" t="s">
        <v>227</v>
      </c>
      <c r="E66" s="111" t="s">
        <v>315</v>
      </c>
      <c r="F66" s="63">
        <v>270855.09000000003</v>
      </c>
      <c r="G66" s="27"/>
      <c r="H66" s="27">
        <f>D8</f>
        <v>57683.8</v>
      </c>
      <c r="I66" s="24">
        <f t="shared" si="7"/>
        <v>0.39129283264972142</v>
      </c>
      <c r="J66" s="4"/>
      <c r="K66" s="4"/>
      <c r="L66" s="2"/>
    </row>
    <row r="67" spans="1:12" s="11" customFormat="1" ht="30" customHeight="1" x14ac:dyDescent="0.25">
      <c r="A67" s="16">
        <v>56</v>
      </c>
      <c r="B67" s="28" t="s">
        <v>142</v>
      </c>
      <c r="C67" s="36" t="s">
        <v>73</v>
      </c>
      <c r="D67" s="45" t="s">
        <v>226</v>
      </c>
      <c r="E67" s="111" t="s">
        <v>315</v>
      </c>
      <c r="F67" s="63">
        <v>28380.04</v>
      </c>
      <c r="G67" s="24"/>
      <c r="H67" s="24">
        <f>D8</f>
        <v>57683.8</v>
      </c>
      <c r="I67" s="24">
        <f t="shared" si="7"/>
        <v>4.0999437161444517E-2</v>
      </c>
      <c r="J67" s="6"/>
      <c r="K67" s="6"/>
      <c r="L67" s="3"/>
    </row>
    <row r="68" spans="1:12" s="11" customFormat="1" ht="30" customHeight="1" x14ac:dyDescent="0.25">
      <c r="A68" s="16">
        <v>57</v>
      </c>
      <c r="B68" s="28" t="s">
        <v>286</v>
      </c>
      <c r="C68" s="46" t="s">
        <v>284</v>
      </c>
      <c r="D68" s="35" t="s">
        <v>285</v>
      </c>
      <c r="E68" s="111" t="s">
        <v>315</v>
      </c>
      <c r="F68" s="65">
        <v>840614.05</v>
      </c>
      <c r="G68" s="24"/>
      <c r="H68" s="24">
        <f>D8</f>
        <v>57683.8</v>
      </c>
      <c r="I68" s="24">
        <f t="shared" si="7"/>
        <v>1.2143993778727014</v>
      </c>
      <c r="J68" s="6"/>
      <c r="K68" s="6"/>
      <c r="L68" s="3"/>
    </row>
    <row r="69" spans="1:12" ht="45.75" customHeight="1" x14ac:dyDescent="0.25">
      <c r="A69" s="16">
        <v>58</v>
      </c>
      <c r="B69" s="25" t="s">
        <v>15</v>
      </c>
      <c r="C69" s="29" t="s">
        <v>69</v>
      </c>
      <c r="D69" s="29"/>
      <c r="E69" s="29"/>
      <c r="F69" s="67"/>
      <c r="G69" s="27"/>
      <c r="H69" s="27"/>
      <c r="I69" s="27"/>
      <c r="J69" s="4"/>
      <c r="K69" s="4"/>
      <c r="L69" s="2"/>
    </row>
    <row r="70" spans="1:12" s="11" customFormat="1" ht="54.75" customHeight="1" x14ac:dyDescent="0.25">
      <c r="A70" s="16">
        <v>59</v>
      </c>
      <c r="B70" s="21" t="s">
        <v>169</v>
      </c>
      <c r="C70" s="47" t="s">
        <v>288</v>
      </c>
      <c r="D70" s="35"/>
      <c r="E70" s="111" t="s">
        <v>315</v>
      </c>
      <c r="F70" s="60">
        <v>8741.8799999999992</v>
      </c>
      <c r="G70" s="24"/>
      <c r="H70" s="24">
        <f>D8</f>
        <v>57683.8</v>
      </c>
      <c r="I70" s="24">
        <f t="shared" si="7"/>
        <v>1.2629022359830662E-2</v>
      </c>
      <c r="J70" s="6"/>
      <c r="L70" s="3"/>
    </row>
    <row r="71" spans="1:12" s="11" customFormat="1" ht="36" customHeight="1" x14ac:dyDescent="0.25">
      <c r="A71" s="16">
        <v>60</v>
      </c>
      <c r="B71" s="21" t="s">
        <v>170</v>
      </c>
      <c r="C71" s="47" t="s">
        <v>287</v>
      </c>
      <c r="D71" s="35"/>
      <c r="E71" s="113"/>
      <c r="F71" s="61"/>
      <c r="G71" s="24"/>
      <c r="H71" s="24">
        <f>D8</f>
        <v>57683.8</v>
      </c>
      <c r="I71" s="24">
        <f t="shared" si="7"/>
        <v>0</v>
      </c>
      <c r="J71" s="6"/>
      <c r="L71" s="3"/>
    </row>
    <row r="72" spans="1:12" s="11" customFormat="1" ht="30.75" customHeight="1" x14ac:dyDescent="0.25">
      <c r="A72" s="16">
        <v>61</v>
      </c>
      <c r="B72" s="21" t="s">
        <v>171</v>
      </c>
      <c r="C72" s="47" t="s">
        <v>289</v>
      </c>
      <c r="D72" s="35"/>
      <c r="E72" s="111" t="s">
        <v>315</v>
      </c>
      <c r="F72" s="60">
        <v>32501.18</v>
      </c>
      <c r="G72" s="24"/>
      <c r="H72" s="24">
        <f>D8</f>
        <v>57683.8</v>
      </c>
      <c r="I72" s="48">
        <f t="shared" si="7"/>
        <v>4.6953072902039511E-2</v>
      </c>
      <c r="J72" s="6"/>
      <c r="L72" s="3"/>
    </row>
    <row r="73" spans="1:12" s="9" customFormat="1" ht="42.75" customHeight="1" x14ac:dyDescent="0.25">
      <c r="A73" s="49">
        <v>62</v>
      </c>
      <c r="B73" s="50" t="s">
        <v>246</v>
      </c>
      <c r="C73" s="59" t="s">
        <v>254</v>
      </c>
      <c r="D73" s="59"/>
      <c r="E73" s="114"/>
      <c r="F73" s="68"/>
      <c r="G73" s="69"/>
      <c r="H73" s="69"/>
      <c r="I73" s="68"/>
      <c r="J73" s="7"/>
      <c r="K73" s="7"/>
      <c r="L73" s="8"/>
    </row>
    <row r="74" spans="1:12" s="11" customFormat="1" ht="42.75" customHeight="1" x14ac:dyDescent="0.25">
      <c r="A74" s="16">
        <v>63</v>
      </c>
      <c r="B74" s="28" t="s">
        <v>258</v>
      </c>
      <c r="C74" s="91" t="s">
        <v>257</v>
      </c>
      <c r="D74" s="35"/>
      <c r="E74" s="35" t="s">
        <v>306</v>
      </c>
      <c r="F74" s="89">
        <v>633787.19999999995</v>
      </c>
      <c r="G74" s="24"/>
      <c r="H74" s="24">
        <f>D8</f>
        <v>57683.8</v>
      </c>
      <c r="I74" s="24">
        <f t="shared" si="7"/>
        <v>0.91560542127945788</v>
      </c>
      <c r="J74" s="106"/>
      <c r="K74" s="6"/>
      <c r="L74" s="3"/>
    </row>
    <row r="75" spans="1:12" s="11" customFormat="1" ht="42.75" customHeight="1" x14ac:dyDescent="0.25">
      <c r="A75" s="16">
        <v>64</v>
      </c>
      <c r="B75" s="28" t="s">
        <v>259</v>
      </c>
      <c r="C75" s="91" t="s">
        <v>256</v>
      </c>
      <c r="D75" s="35"/>
      <c r="E75" s="35"/>
      <c r="F75" s="89"/>
      <c r="G75" s="24"/>
      <c r="H75" s="24">
        <f>D8</f>
        <v>57683.8</v>
      </c>
      <c r="I75" s="24">
        <f t="shared" si="7"/>
        <v>0</v>
      </c>
      <c r="J75" s="6"/>
      <c r="K75" s="6"/>
      <c r="L75" s="3"/>
    </row>
    <row r="76" spans="1:12" s="11" customFormat="1" ht="51.6" customHeight="1" x14ac:dyDescent="0.25">
      <c r="A76" s="16">
        <v>65</v>
      </c>
      <c r="B76" s="28" t="s">
        <v>255</v>
      </c>
      <c r="C76" s="91" t="s">
        <v>247</v>
      </c>
      <c r="D76" s="35"/>
      <c r="E76" s="98" t="s">
        <v>314</v>
      </c>
      <c r="F76" s="93">
        <v>496981.56</v>
      </c>
      <c r="G76" s="97"/>
      <c r="H76" s="97">
        <f>D8</f>
        <v>57683.8</v>
      </c>
      <c r="I76" s="96">
        <f t="shared" si="7"/>
        <v>0.71796812970019308</v>
      </c>
      <c r="J76" s="6"/>
      <c r="K76" s="6"/>
      <c r="L76" s="3"/>
    </row>
    <row r="77" spans="1:12" ht="47.25" customHeight="1" x14ac:dyDescent="0.25">
      <c r="A77" s="16">
        <v>66</v>
      </c>
      <c r="B77" s="17" t="s">
        <v>17</v>
      </c>
      <c r="C77" s="73" t="s">
        <v>212</v>
      </c>
      <c r="D77" s="73"/>
      <c r="E77" s="73"/>
      <c r="F77" s="74">
        <f>SUM(F78:F107)</f>
        <v>9607599.4299999997</v>
      </c>
      <c r="G77" s="76"/>
      <c r="H77" s="76"/>
      <c r="I77" s="74">
        <v>13.88</v>
      </c>
      <c r="J77" s="4"/>
      <c r="K77" s="4"/>
      <c r="L77" s="2"/>
    </row>
    <row r="78" spans="1:12" ht="28.5" customHeight="1" x14ac:dyDescent="0.25">
      <c r="A78" s="16">
        <v>67</v>
      </c>
      <c r="B78" s="18" t="s">
        <v>21</v>
      </c>
      <c r="C78" s="29" t="s">
        <v>79</v>
      </c>
      <c r="D78" s="29"/>
      <c r="E78" s="29"/>
      <c r="F78" s="67"/>
      <c r="G78" s="27"/>
      <c r="H78" s="27"/>
      <c r="I78" s="27"/>
      <c r="J78" s="4"/>
      <c r="K78" s="4"/>
      <c r="L78" s="2"/>
    </row>
    <row r="79" spans="1:12" ht="41.25" customHeight="1" x14ac:dyDescent="0.25">
      <c r="A79" s="16">
        <v>68</v>
      </c>
      <c r="B79" s="21" t="s">
        <v>172</v>
      </c>
      <c r="C79" s="38" t="s">
        <v>28</v>
      </c>
      <c r="D79" s="32" t="s">
        <v>130</v>
      </c>
      <c r="E79" s="111" t="s">
        <v>306</v>
      </c>
      <c r="F79" s="60">
        <v>98879.63</v>
      </c>
      <c r="G79" s="27"/>
      <c r="H79" s="27">
        <f>D8</f>
        <v>57683.8</v>
      </c>
      <c r="I79" s="24">
        <f t="shared" ref="I79" si="8">F79/H79/12</f>
        <v>0.14284719742226876</v>
      </c>
      <c r="J79" s="4"/>
      <c r="K79" s="4"/>
      <c r="L79" s="2"/>
    </row>
    <row r="80" spans="1:12" ht="28.5" customHeight="1" x14ac:dyDescent="0.25">
      <c r="A80" s="16">
        <v>69</v>
      </c>
      <c r="B80" s="25" t="s">
        <v>18</v>
      </c>
      <c r="C80" s="29" t="s">
        <v>58</v>
      </c>
      <c r="D80" s="29"/>
      <c r="E80" s="29"/>
      <c r="F80" s="67"/>
      <c r="G80" s="27"/>
      <c r="H80" s="27"/>
      <c r="I80" s="27"/>
      <c r="J80" s="4"/>
      <c r="K80" s="4"/>
      <c r="L80" s="2"/>
    </row>
    <row r="81" spans="1:12" ht="21.75" customHeight="1" x14ac:dyDescent="0.25">
      <c r="A81" s="16">
        <v>70</v>
      </c>
      <c r="B81" s="52" t="s">
        <v>173</v>
      </c>
      <c r="C81" s="38" t="s">
        <v>11</v>
      </c>
      <c r="D81" s="32" t="s">
        <v>42</v>
      </c>
      <c r="E81" s="111" t="s">
        <v>307</v>
      </c>
      <c r="F81" s="60">
        <v>223141.47</v>
      </c>
      <c r="G81" s="27"/>
      <c r="H81" s="27">
        <f>D8</f>
        <v>57683.8</v>
      </c>
      <c r="I81" s="24">
        <f t="shared" ref="I81:I82" si="9">F81/H81/12</f>
        <v>0.32236299446291677</v>
      </c>
      <c r="J81" s="4"/>
      <c r="K81" s="4"/>
      <c r="L81" s="2"/>
    </row>
    <row r="82" spans="1:12" ht="60.75" customHeight="1" x14ac:dyDescent="0.25">
      <c r="A82" s="16">
        <v>71</v>
      </c>
      <c r="B82" s="52" t="s">
        <v>174</v>
      </c>
      <c r="C82" s="29" t="s">
        <v>261</v>
      </c>
      <c r="D82" s="35" t="s">
        <v>37</v>
      </c>
      <c r="E82" s="113" t="s">
        <v>307</v>
      </c>
      <c r="F82" s="61">
        <v>609094.51</v>
      </c>
      <c r="G82" s="27"/>
      <c r="H82" s="27">
        <f>D8</f>
        <v>57683.8</v>
      </c>
      <c r="I82" s="24">
        <f t="shared" si="9"/>
        <v>0.87993294188894167</v>
      </c>
      <c r="J82" s="4"/>
      <c r="K82" s="4"/>
      <c r="L82" s="2"/>
    </row>
    <row r="83" spans="1:12" ht="36.75" customHeight="1" x14ac:dyDescent="0.25">
      <c r="A83" s="16">
        <v>72</v>
      </c>
      <c r="B83" s="25" t="s">
        <v>19</v>
      </c>
      <c r="C83" s="29" t="s">
        <v>59</v>
      </c>
      <c r="D83" s="29"/>
      <c r="E83" s="29"/>
      <c r="F83" s="29"/>
      <c r="G83" s="72"/>
      <c r="H83" s="53"/>
      <c r="I83" s="54"/>
      <c r="J83" s="4"/>
      <c r="K83" s="4"/>
      <c r="L83" s="2"/>
    </row>
    <row r="84" spans="1:12" ht="42" customHeight="1" x14ac:dyDescent="0.25">
      <c r="A84" s="16">
        <v>73</v>
      </c>
      <c r="B84" s="28" t="s">
        <v>175</v>
      </c>
      <c r="C84" s="38" t="s">
        <v>4</v>
      </c>
      <c r="D84" s="32" t="s">
        <v>37</v>
      </c>
      <c r="E84" s="111" t="s">
        <v>308</v>
      </c>
      <c r="F84" s="60">
        <v>149344.54999999999</v>
      </c>
      <c r="G84" s="27"/>
      <c r="H84" s="27">
        <f>D8</f>
        <v>57683.8</v>
      </c>
      <c r="I84" s="24">
        <f t="shared" ref="I84:I91" si="10">F84/H84/12</f>
        <v>0.21575172174278853</v>
      </c>
      <c r="J84" s="4"/>
      <c r="K84" s="4"/>
      <c r="L84" s="2"/>
    </row>
    <row r="85" spans="1:12" ht="30.75" customHeight="1" x14ac:dyDescent="0.25">
      <c r="A85" s="16">
        <v>74</v>
      </c>
      <c r="B85" s="28" t="s">
        <v>176</v>
      </c>
      <c r="C85" s="29" t="s">
        <v>5</v>
      </c>
      <c r="D85" s="35" t="s">
        <v>37</v>
      </c>
      <c r="E85" s="111" t="s">
        <v>308</v>
      </c>
      <c r="F85" s="61">
        <v>654739.43000000005</v>
      </c>
      <c r="G85" s="27"/>
      <c r="H85" s="27">
        <f>D8</f>
        <v>57683.8</v>
      </c>
      <c r="I85" s="24">
        <f t="shared" si="10"/>
        <v>0.94587421714010977</v>
      </c>
      <c r="J85" s="4"/>
      <c r="K85" s="4"/>
      <c r="L85" s="2"/>
    </row>
    <row r="86" spans="1:12" ht="39.75" customHeight="1" x14ac:dyDescent="0.25">
      <c r="A86" s="16">
        <v>75</v>
      </c>
      <c r="B86" s="28" t="s">
        <v>177</v>
      </c>
      <c r="C86" s="29" t="s">
        <v>38</v>
      </c>
      <c r="D86" s="35" t="s">
        <v>37</v>
      </c>
      <c r="E86" s="111" t="s">
        <v>316</v>
      </c>
      <c r="F86" s="61">
        <v>381262.49</v>
      </c>
      <c r="G86" s="27"/>
      <c r="H86" s="27">
        <f>D8</f>
        <v>57683.8</v>
      </c>
      <c r="I86" s="24">
        <f t="shared" si="10"/>
        <v>0.55079370926788218</v>
      </c>
      <c r="J86" s="4"/>
      <c r="K86" s="4"/>
      <c r="L86" s="2"/>
    </row>
    <row r="87" spans="1:12" ht="44.25" customHeight="1" x14ac:dyDescent="0.25">
      <c r="A87" s="16">
        <v>76</v>
      </c>
      <c r="B87" s="52" t="s">
        <v>178</v>
      </c>
      <c r="C87" s="29" t="s">
        <v>6</v>
      </c>
      <c r="D87" s="35" t="s">
        <v>37</v>
      </c>
      <c r="E87" s="111" t="s">
        <v>316</v>
      </c>
      <c r="F87" s="61">
        <v>593208.30000000005</v>
      </c>
      <c r="G87" s="27"/>
      <c r="H87" s="27">
        <f>D8</f>
        <v>57683.8</v>
      </c>
      <c r="I87" s="24">
        <f t="shared" si="10"/>
        <v>0.85698280973167507</v>
      </c>
      <c r="J87" s="4"/>
      <c r="K87" s="4"/>
      <c r="L87" s="2"/>
    </row>
    <row r="88" spans="1:12" ht="27" customHeight="1" x14ac:dyDescent="0.25">
      <c r="A88" s="16">
        <v>77</v>
      </c>
      <c r="B88" s="28" t="s">
        <v>179</v>
      </c>
      <c r="C88" s="91" t="s">
        <v>45</v>
      </c>
      <c r="D88" s="35" t="s">
        <v>46</v>
      </c>
      <c r="E88" s="113" t="s">
        <v>303</v>
      </c>
      <c r="F88" s="61">
        <v>143699.76</v>
      </c>
      <c r="G88" s="27"/>
      <c r="H88" s="27">
        <f>D8</f>
        <v>57683.8</v>
      </c>
      <c r="I88" s="24">
        <f t="shared" si="10"/>
        <v>0.20759693362781231</v>
      </c>
      <c r="J88" s="4"/>
      <c r="K88" s="4"/>
      <c r="L88" s="2"/>
    </row>
    <row r="89" spans="1:12" ht="18.75" customHeight="1" x14ac:dyDescent="0.25">
      <c r="A89" s="16">
        <v>78</v>
      </c>
      <c r="B89" s="28" t="s">
        <v>180</v>
      </c>
      <c r="C89" s="29" t="s">
        <v>7</v>
      </c>
      <c r="D89" s="35" t="s">
        <v>39</v>
      </c>
      <c r="E89" s="113" t="s">
        <v>316</v>
      </c>
      <c r="F89" s="61">
        <v>11995.41</v>
      </c>
      <c r="G89" s="27"/>
      <c r="H89" s="27">
        <f>D8</f>
        <v>57683.8</v>
      </c>
      <c r="I89" s="24">
        <f t="shared" si="10"/>
        <v>1.7329258821367523E-2</v>
      </c>
      <c r="J89" s="4"/>
      <c r="K89" s="4"/>
      <c r="L89" s="2"/>
    </row>
    <row r="90" spans="1:12" ht="31.5" customHeight="1" x14ac:dyDescent="0.25">
      <c r="A90" s="16">
        <v>79</v>
      </c>
      <c r="B90" s="28" t="s">
        <v>181</v>
      </c>
      <c r="C90" s="36" t="s">
        <v>8</v>
      </c>
      <c r="D90" s="33" t="s">
        <v>37</v>
      </c>
      <c r="E90" s="112" t="s">
        <v>308</v>
      </c>
      <c r="F90" s="62">
        <v>480692.89</v>
      </c>
      <c r="G90" s="27"/>
      <c r="H90" s="24">
        <f>D8</f>
        <v>57683.8</v>
      </c>
      <c r="I90" s="24">
        <f t="shared" si="10"/>
        <v>0.69443658069221048</v>
      </c>
      <c r="J90" s="4"/>
      <c r="K90" s="4"/>
      <c r="L90" s="2"/>
    </row>
    <row r="91" spans="1:12" ht="22.5" customHeight="1" x14ac:dyDescent="0.25">
      <c r="A91" s="16">
        <v>80</v>
      </c>
      <c r="B91" s="28" t="s">
        <v>182</v>
      </c>
      <c r="C91" s="36" t="s">
        <v>100</v>
      </c>
      <c r="D91" s="33" t="s">
        <v>37</v>
      </c>
      <c r="E91" s="112" t="s">
        <v>309</v>
      </c>
      <c r="F91" s="62">
        <v>14282.31</v>
      </c>
      <c r="G91" s="27"/>
      <c r="H91" s="27">
        <f>D8</f>
        <v>57683.8</v>
      </c>
      <c r="I91" s="24">
        <f t="shared" si="10"/>
        <v>2.0633046019853059E-2</v>
      </c>
      <c r="J91" s="4"/>
      <c r="K91" s="4"/>
      <c r="L91" s="2"/>
    </row>
    <row r="92" spans="1:12" ht="28.5" customHeight="1" x14ac:dyDescent="0.25">
      <c r="A92" s="16">
        <v>81</v>
      </c>
      <c r="B92" s="25" t="s">
        <v>23</v>
      </c>
      <c r="C92" s="29" t="s">
        <v>41</v>
      </c>
      <c r="D92" s="29"/>
      <c r="E92" s="35"/>
      <c r="F92" s="67"/>
      <c r="G92" s="27"/>
      <c r="H92" s="27"/>
      <c r="I92" s="27"/>
      <c r="J92" s="4"/>
      <c r="K92" s="4"/>
      <c r="L92" s="2"/>
    </row>
    <row r="93" spans="1:12" s="11" customFormat="1" ht="44.25" customHeight="1" x14ac:dyDescent="0.25">
      <c r="A93" s="16">
        <v>82</v>
      </c>
      <c r="B93" s="21" t="s">
        <v>74</v>
      </c>
      <c r="C93" s="38" t="s">
        <v>221</v>
      </c>
      <c r="D93" s="32" t="s">
        <v>71</v>
      </c>
      <c r="E93" s="111"/>
      <c r="F93" s="60"/>
      <c r="G93" s="24"/>
      <c r="H93" s="24">
        <f>D8</f>
        <v>57683.8</v>
      </c>
      <c r="I93" s="24">
        <f t="shared" ref="I93:I99" si="11">F93/H93/12</f>
        <v>0</v>
      </c>
      <c r="J93" s="109"/>
      <c r="K93" s="6"/>
      <c r="L93" s="3"/>
    </row>
    <row r="94" spans="1:12" s="11" customFormat="1" ht="21" customHeight="1" x14ac:dyDescent="0.25">
      <c r="A94" s="16">
        <v>83</v>
      </c>
      <c r="B94" s="21" t="s">
        <v>183</v>
      </c>
      <c r="C94" s="38" t="s">
        <v>191</v>
      </c>
      <c r="D94" s="32" t="s">
        <v>192</v>
      </c>
      <c r="E94" s="111"/>
      <c r="F94" s="60"/>
      <c r="G94" s="24"/>
      <c r="H94" s="24">
        <f>D8</f>
        <v>57683.8</v>
      </c>
      <c r="I94" s="24">
        <f t="shared" si="11"/>
        <v>0</v>
      </c>
      <c r="J94" s="6"/>
      <c r="K94" s="6"/>
      <c r="L94" s="3"/>
    </row>
    <row r="95" spans="1:12" ht="20.25" customHeight="1" x14ac:dyDescent="0.25">
      <c r="A95" s="16">
        <v>84</v>
      </c>
      <c r="B95" s="21" t="s">
        <v>184</v>
      </c>
      <c r="C95" s="55" t="s">
        <v>0</v>
      </c>
      <c r="D95" s="32" t="s">
        <v>37</v>
      </c>
      <c r="E95" s="111" t="s">
        <v>303</v>
      </c>
      <c r="F95" s="60">
        <v>303535.32</v>
      </c>
      <c r="G95" s="27"/>
      <c r="H95" s="27">
        <f>D8</f>
        <v>57683.8</v>
      </c>
      <c r="I95" s="24">
        <f t="shared" si="11"/>
        <v>0.43850457147414001</v>
      </c>
      <c r="J95" s="4"/>
      <c r="K95" s="4"/>
      <c r="L95" s="2"/>
    </row>
    <row r="96" spans="1:12" ht="30" customHeight="1" x14ac:dyDescent="0.25">
      <c r="A96" s="16">
        <v>85</v>
      </c>
      <c r="B96" s="28" t="s">
        <v>185</v>
      </c>
      <c r="C96" s="29" t="s">
        <v>9</v>
      </c>
      <c r="D96" s="35" t="s">
        <v>37</v>
      </c>
      <c r="E96" s="113" t="s">
        <v>310</v>
      </c>
      <c r="F96" s="61">
        <v>352592.1</v>
      </c>
      <c r="G96" s="24"/>
      <c r="H96" s="24">
        <f>D8</f>
        <v>57683.8</v>
      </c>
      <c r="I96" s="24">
        <f t="shared" si="11"/>
        <v>0.50937481580617083</v>
      </c>
      <c r="J96" s="2"/>
      <c r="K96" s="4"/>
      <c r="L96" s="2"/>
    </row>
    <row r="97" spans="1:12" ht="27.75" customHeight="1" x14ac:dyDescent="0.25">
      <c r="A97" s="16">
        <v>86</v>
      </c>
      <c r="B97" s="28" t="s">
        <v>186</v>
      </c>
      <c r="C97" s="29" t="s">
        <v>298</v>
      </c>
      <c r="D97" s="35" t="s">
        <v>37</v>
      </c>
      <c r="E97" s="112" t="s">
        <v>316</v>
      </c>
      <c r="F97" s="61">
        <v>2767323.63</v>
      </c>
      <c r="G97" s="27"/>
      <c r="H97" s="27">
        <f>D8</f>
        <v>57683.8</v>
      </c>
      <c r="I97" s="24">
        <v>3.99</v>
      </c>
      <c r="J97" s="3"/>
      <c r="K97" s="3"/>
      <c r="L97" s="2"/>
    </row>
    <row r="98" spans="1:12" ht="25.5" customHeight="1" x14ac:dyDescent="0.25">
      <c r="A98" s="16">
        <v>87</v>
      </c>
      <c r="B98" s="28" t="s">
        <v>213</v>
      </c>
      <c r="C98" s="29" t="s">
        <v>20</v>
      </c>
      <c r="D98" s="35" t="s">
        <v>37</v>
      </c>
      <c r="E98" s="112" t="s">
        <v>316</v>
      </c>
      <c r="F98" s="61">
        <v>2697187.92</v>
      </c>
      <c r="G98" s="27"/>
      <c r="H98" s="27">
        <f>D8</f>
        <v>57683.8</v>
      </c>
      <c r="I98" s="24">
        <v>3.89</v>
      </c>
      <c r="J98" s="3"/>
      <c r="K98" s="3"/>
      <c r="L98" s="2"/>
    </row>
    <row r="99" spans="1:12" ht="26.25" customHeight="1" x14ac:dyDescent="0.25">
      <c r="A99" s="16">
        <v>88</v>
      </c>
      <c r="B99" s="28" t="s">
        <v>214</v>
      </c>
      <c r="C99" s="36" t="s">
        <v>10</v>
      </c>
      <c r="D99" s="33" t="s">
        <v>37</v>
      </c>
      <c r="E99" s="112" t="s">
        <v>310</v>
      </c>
      <c r="F99" s="62">
        <v>94005.07</v>
      </c>
      <c r="G99" s="27"/>
      <c r="H99" s="27">
        <f>D8</f>
        <v>57683.8</v>
      </c>
      <c r="I99" s="24">
        <f t="shared" si="11"/>
        <v>0.13580512784063001</v>
      </c>
      <c r="J99" s="3"/>
      <c r="K99" s="3"/>
      <c r="L99" s="2"/>
    </row>
    <row r="100" spans="1:12" ht="32.25" customHeight="1" x14ac:dyDescent="0.25">
      <c r="A100" s="16">
        <v>89</v>
      </c>
      <c r="B100" s="25" t="s">
        <v>75</v>
      </c>
      <c r="C100" s="29" t="s">
        <v>253</v>
      </c>
      <c r="D100" s="29"/>
      <c r="E100" s="35"/>
      <c r="F100" s="29"/>
      <c r="G100" s="27"/>
      <c r="H100" s="27"/>
      <c r="I100" s="27"/>
      <c r="J100" s="2"/>
      <c r="K100" s="2"/>
    </row>
    <row r="101" spans="1:12" ht="69.75" customHeight="1" x14ac:dyDescent="0.25">
      <c r="A101" s="16">
        <v>90</v>
      </c>
      <c r="B101" s="52" t="s">
        <v>187</v>
      </c>
      <c r="C101" s="56" t="s">
        <v>248</v>
      </c>
      <c r="D101" s="35" t="s">
        <v>278</v>
      </c>
      <c r="E101" s="111"/>
      <c r="F101" s="23"/>
      <c r="G101" s="27"/>
      <c r="H101" s="27">
        <f>D8</f>
        <v>57683.8</v>
      </c>
      <c r="I101" s="24">
        <f t="shared" ref="I101" si="12">F101/H101/12</f>
        <v>0</v>
      </c>
      <c r="J101" s="2"/>
      <c r="K101" s="2"/>
    </row>
    <row r="102" spans="1:12" ht="32.25" customHeight="1" x14ac:dyDescent="0.25">
      <c r="A102" s="16">
        <v>91</v>
      </c>
      <c r="B102" s="52" t="s">
        <v>263</v>
      </c>
      <c r="C102" s="29" t="s">
        <v>262</v>
      </c>
      <c r="D102" s="53"/>
      <c r="E102" s="35"/>
      <c r="F102" s="53"/>
      <c r="G102" s="27"/>
      <c r="H102" s="27"/>
      <c r="I102" s="27"/>
      <c r="J102" s="2"/>
      <c r="K102" s="2"/>
    </row>
    <row r="103" spans="1:12" ht="45" customHeight="1" x14ac:dyDescent="0.25">
      <c r="A103" s="16">
        <v>92</v>
      </c>
      <c r="B103" s="52" t="s">
        <v>264</v>
      </c>
      <c r="C103" s="29" t="s">
        <v>267</v>
      </c>
      <c r="D103" s="35"/>
      <c r="E103" s="35"/>
      <c r="F103" s="51"/>
      <c r="G103" s="27"/>
      <c r="H103" s="27">
        <f>D8</f>
        <v>57683.8</v>
      </c>
      <c r="I103" s="24">
        <f t="shared" ref="I103:I107" si="13">F103/H103/12</f>
        <v>0</v>
      </c>
      <c r="J103" s="2"/>
      <c r="K103" s="2"/>
    </row>
    <row r="104" spans="1:12" ht="29.25" customHeight="1" x14ac:dyDescent="0.25">
      <c r="A104" s="16">
        <v>93</v>
      </c>
      <c r="B104" s="52" t="s">
        <v>265</v>
      </c>
      <c r="C104" s="29" t="s">
        <v>268</v>
      </c>
      <c r="D104" s="35"/>
      <c r="E104" s="35"/>
      <c r="F104" s="51"/>
      <c r="G104" s="27"/>
      <c r="H104" s="27">
        <f>D8</f>
        <v>57683.8</v>
      </c>
      <c r="I104" s="24">
        <f t="shared" si="13"/>
        <v>0</v>
      </c>
      <c r="J104" s="2"/>
      <c r="K104" s="2"/>
    </row>
    <row r="105" spans="1:12" ht="48" customHeight="1" x14ac:dyDescent="0.25">
      <c r="A105" s="16">
        <v>94</v>
      </c>
      <c r="B105" s="52" t="s">
        <v>266</v>
      </c>
      <c r="C105" s="29" t="s">
        <v>269</v>
      </c>
      <c r="D105" s="35"/>
      <c r="E105" s="35"/>
      <c r="F105" s="51"/>
      <c r="G105" s="27"/>
      <c r="H105" s="27">
        <f>D8</f>
        <v>57683.8</v>
      </c>
      <c r="I105" s="24">
        <f t="shared" si="13"/>
        <v>0</v>
      </c>
      <c r="J105" s="2"/>
    </row>
    <row r="106" spans="1:12" ht="81.75" customHeight="1" x14ac:dyDescent="0.25">
      <c r="A106" s="16">
        <v>95</v>
      </c>
      <c r="B106" s="52" t="s">
        <v>271</v>
      </c>
      <c r="C106" s="47" t="s">
        <v>270</v>
      </c>
      <c r="D106" s="35"/>
      <c r="E106" s="35"/>
      <c r="F106" s="51"/>
      <c r="G106" s="27"/>
      <c r="H106" s="27">
        <f>D8</f>
        <v>57683.8</v>
      </c>
      <c r="I106" s="24">
        <f t="shared" si="13"/>
        <v>0</v>
      </c>
      <c r="J106" s="2"/>
      <c r="K106" s="2"/>
    </row>
    <row r="107" spans="1:12" ht="48" customHeight="1" x14ac:dyDescent="0.25">
      <c r="A107" s="16">
        <v>96</v>
      </c>
      <c r="B107" s="57" t="s">
        <v>297</v>
      </c>
      <c r="C107" s="91" t="s">
        <v>296</v>
      </c>
      <c r="D107" s="98"/>
      <c r="E107" s="98" t="s">
        <v>314</v>
      </c>
      <c r="F107" s="89">
        <v>32614.639999999999</v>
      </c>
      <c r="G107" s="99"/>
      <c r="H107" s="99">
        <f>D8</f>
        <v>57683.8</v>
      </c>
      <c r="I107" s="97">
        <f t="shared" si="13"/>
        <v>4.7116983740091094E-2</v>
      </c>
      <c r="J107" s="2"/>
      <c r="K107" s="2"/>
    </row>
    <row r="108" spans="1:12" ht="37.5" customHeight="1" x14ac:dyDescent="0.25">
      <c r="A108" s="16">
        <v>97</v>
      </c>
      <c r="B108" s="17" t="s">
        <v>78</v>
      </c>
      <c r="C108" s="73" t="s">
        <v>22</v>
      </c>
      <c r="D108" s="73"/>
      <c r="E108" s="117"/>
      <c r="F108" s="78">
        <f>SUM(F109:F123)</f>
        <v>1265488.8500000001</v>
      </c>
      <c r="G108" s="79"/>
      <c r="H108" s="79"/>
      <c r="I108" s="78">
        <f>SUM(I109:I123)</f>
        <v>1.8281979371446861</v>
      </c>
      <c r="J108" s="2"/>
      <c r="K108" s="2"/>
    </row>
    <row r="109" spans="1:12" ht="42.75" customHeight="1" x14ac:dyDescent="0.25">
      <c r="A109" s="16">
        <v>98</v>
      </c>
      <c r="B109" s="18" t="s">
        <v>105</v>
      </c>
      <c r="C109" s="56" t="s">
        <v>135</v>
      </c>
      <c r="D109" s="33" t="s">
        <v>102</v>
      </c>
      <c r="E109" s="118" t="s">
        <v>311</v>
      </c>
      <c r="F109" s="60">
        <v>1005868.86</v>
      </c>
      <c r="G109" s="27"/>
      <c r="H109" s="27">
        <f>D8</f>
        <v>57683.8</v>
      </c>
      <c r="I109" s="24">
        <f t="shared" ref="I109:I123" si="14">F109/H109/12</f>
        <v>1.4531359757852291</v>
      </c>
      <c r="J109" s="2"/>
      <c r="K109" s="2"/>
    </row>
    <row r="110" spans="1:12" ht="34.5" customHeight="1" x14ac:dyDescent="0.25">
      <c r="A110" s="16">
        <v>99</v>
      </c>
      <c r="B110" s="18" t="s">
        <v>106</v>
      </c>
      <c r="C110" s="56" t="s">
        <v>136</v>
      </c>
      <c r="D110" s="33" t="s">
        <v>102</v>
      </c>
      <c r="E110" s="35" t="s">
        <v>312</v>
      </c>
      <c r="F110" s="60">
        <v>36288.17</v>
      </c>
      <c r="G110" s="27"/>
      <c r="H110" s="27">
        <f>D8</f>
        <v>57683.8</v>
      </c>
      <c r="I110" s="24">
        <f t="shared" si="14"/>
        <v>5.2423976344600498E-2</v>
      </c>
      <c r="J110" s="108"/>
      <c r="K110" s="2"/>
    </row>
    <row r="111" spans="1:12" ht="31.5" customHeight="1" x14ac:dyDescent="0.25">
      <c r="A111" s="16">
        <v>100</v>
      </c>
      <c r="B111" s="18" t="s">
        <v>107</v>
      </c>
      <c r="C111" s="56" t="s">
        <v>103</v>
      </c>
      <c r="D111" s="33" t="s">
        <v>102</v>
      </c>
      <c r="E111" s="35" t="s">
        <v>311</v>
      </c>
      <c r="F111" s="60">
        <v>45625.36</v>
      </c>
      <c r="G111" s="27"/>
      <c r="H111" s="27">
        <f>D8</f>
        <v>57683.8</v>
      </c>
      <c r="I111" s="24">
        <f t="shared" si="14"/>
        <v>6.591301775079543E-2</v>
      </c>
      <c r="J111" s="2"/>
      <c r="K111" s="2"/>
    </row>
    <row r="112" spans="1:12" ht="32.25" customHeight="1" x14ac:dyDescent="0.25">
      <c r="A112" s="16">
        <v>101</v>
      </c>
      <c r="B112" s="18" t="s">
        <v>108</v>
      </c>
      <c r="C112" s="56" t="s">
        <v>104</v>
      </c>
      <c r="D112" s="33" t="s">
        <v>102</v>
      </c>
      <c r="E112" s="35" t="s">
        <v>312</v>
      </c>
      <c r="F112" s="60">
        <v>150097.49</v>
      </c>
      <c r="G112" s="27"/>
      <c r="H112" s="27">
        <f>D8</f>
        <v>57683.8</v>
      </c>
      <c r="I112" s="24">
        <f t="shared" si="14"/>
        <v>0.21683946214824032</v>
      </c>
      <c r="J112" s="2"/>
      <c r="K112" s="2"/>
    </row>
    <row r="113" spans="1:11" ht="42.75" customHeight="1" x14ac:dyDescent="0.25">
      <c r="A113" s="16">
        <v>102</v>
      </c>
      <c r="B113" s="18" t="s">
        <v>109</v>
      </c>
      <c r="C113" s="56" t="s">
        <v>131</v>
      </c>
      <c r="D113" s="33" t="s">
        <v>110</v>
      </c>
      <c r="E113" s="35" t="s">
        <v>306</v>
      </c>
      <c r="F113" s="60">
        <v>8622.3799999999992</v>
      </c>
      <c r="G113" s="27"/>
      <c r="H113" s="27">
        <f>D8</f>
        <v>57683.8</v>
      </c>
      <c r="I113" s="24">
        <f t="shared" si="14"/>
        <v>1.2456385790580138E-2</v>
      </c>
      <c r="J113" s="2"/>
      <c r="K113" s="2"/>
    </row>
    <row r="114" spans="1:11" ht="45.75" customHeight="1" x14ac:dyDescent="0.25">
      <c r="A114" s="16">
        <v>103</v>
      </c>
      <c r="B114" s="18" t="s">
        <v>111</v>
      </c>
      <c r="C114" s="56" t="s">
        <v>128</v>
      </c>
      <c r="D114" s="33" t="s">
        <v>121</v>
      </c>
      <c r="E114" s="35"/>
      <c r="F114" s="60"/>
      <c r="G114" s="27"/>
      <c r="H114" s="27">
        <f>D8</f>
        <v>57683.8</v>
      </c>
      <c r="I114" s="24">
        <f t="shared" si="14"/>
        <v>0</v>
      </c>
      <c r="J114" s="108"/>
      <c r="K114" s="2"/>
    </row>
    <row r="115" spans="1:11" ht="44.25" customHeight="1" x14ac:dyDescent="0.25">
      <c r="A115" s="16">
        <v>104</v>
      </c>
      <c r="B115" s="18" t="s">
        <v>112</v>
      </c>
      <c r="C115" s="56" t="s">
        <v>125</v>
      </c>
      <c r="D115" s="33" t="s">
        <v>129</v>
      </c>
      <c r="E115" s="35"/>
      <c r="F115" s="60"/>
      <c r="G115" s="27"/>
      <c r="H115" s="27">
        <f>D8</f>
        <v>57683.8</v>
      </c>
      <c r="I115" s="24">
        <f t="shared" si="14"/>
        <v>0</v>
      </c>
      <c r="J115" s="2"/>
      <c r="K115" s="2"/>
    </row>
    <row r="116" spans="1:11" ht="24.75" customHeight="1" x14ac:dyDescent="0.25">
      <c r="A116" s="16">
        <v>105</v>
      </c>
      <c r="B116" s="18" t="s">
        <v>88</v>
      </c>
      <c r="C116" s="56" t="s">
        <v>113</v>
      </c>
      <c r="D116" s="33" t="s">
        <v>114</v>
      </c>
      <c r="E116" s="35" t="s">
        <v>306</v>
      </c>
      <c r="F116" s="60">
        <v>6279.03</v>
      </c>
      <c r="G116" s="27"/>
      <c r="H116" s="27">
        <f>D8</f>
        <v>57683.8</v>
      </c>
      <c r="I116" s="24">
        <f t="shared" si="14"/>
        <v>9.0710476771641239E-3</v>
      </c>
      <c r="J116" s="2"/>
      <c r="K116" s="2"/>
    </row>
    <row r="117" spans="1:11" ht="62.25" customHeight="1" x14ac:dyDescent="0.25">
      <c r="A117" s="16">
        <v>106</v>
      </c>
      <c r="B117" s="18" t="s">
        <v>132</v>
      </c>
      <c r="C117" s="56" t="s">
        <v>115</v>
      </c>
      <c r="D117" s="33" t="s">
        <v>116</v>
      </c>
      <c r="E117" s="35"/>
      <c r="F117" s="60">
        <v>521.86</v>
      </c>
      <c r="G117" s="27"/>
      <c r="H117" s="27">
        <f>D8</f>
        <v>57683.8</v>
      </c>
      <c r="I117" s="24">
        <f t="shared" si="14"/>
        <v>7.5390895421822643E-4</v>
      </c>
      <c r="J117" s="2"/>
      <c r="K117" s="2"/>
    </row>
    <row r="118" spans="1:11" ht="26.25" customHeight="1" x14ac:dyDescent="0.25">
      <c r="A118" s="16">
        <v>107</v>
      </c>
      <c r="B118" s="18" t="s">
        <v>92</v>
      </c>
      <c r="C118" s="56" t="s">
        <v>89</v>
      </c>
      <c r="D118" s="33" t="s">
        <v>85</v>
      </c>
      <c r="E118" s="35"/>
      <c r="F118" s="60">
        <v>652.04999999999995</v>
      </c>
      <c r="G118" s="27"/>
      <c r="H118" s="27">
        <f>D8</f>
        <v>57683.8</v>
      </c>
      <c r="I118" s="24">
        <f t="shared" si="14"/>
        <v>9.419889119648843E-4</v>
      </c>
      <c r="J118" s="2"/>
      <c r="K118" s="2"/>
    </row>
    <row r="119" spans="1:11" ht="25.5" customHeight="1" x14ac:dyDescent="0.25">
      <c r="A119" s="16">
        <v>108</v>
      </c>
      <c r="B119" s="18" t="s">
        <v>95</v>
      </c>
      <c r="C119" s="56" t="s">
        <v>90</v>
      </c>
      <c r="D119" s="33" t="s">
        <v>91</v>
      </c>
      <c r="E119" s="35"/>
      <c r="F119" s="60">
        <v>1561.44</v>
      </c>
      <c r="G119" s="27"/>
      <c r="H119" s="27">
        <f>D8</f>
        <v>57683.8</v>
      </c>
      <c r="I119" s="24">
        <f t="shared" si="14"/>
        <v>2.25574598067395E-3</v>
      </c>
      <c r="J119" s="2"/>
      <c r="K119" s="2"/>
    </row>
    <row r="120" spans="1:11" ht="36" customHeight="1" x14ac:dyDescent="0.25">
      <c r="A120" s="16">
        <v>109</v>
      </c>
      <c r="B120" s="18" t="s">
        <v>96</v>
      </c>
      <c r="C120" s="56" t="s">
        <v>93</v>
      </c>
      <c r="D120" s="33" t="s">
        <v>94</v>
      </c>
      <c r="E120" s="35" t="s">
        <v>312</v>
      </c>
      <c r="F120" s="60">
        <v>5269.89</v>
      </c>
      <c r="G120" s="27"/>
      <c r="H120" s="27">
        <f>D8</f>
        <v>57683.8</v>
      </c>
      <c r="I120" s="24">
        <f t="shared" si="14"/>
        <v>7.6131860244990799E-3</v>
      </c>
      <c r="J120" s="2"/>
      <c r="K120" s="2"/>
    </row>
    <row r="121" spans="1:11" ht="41.25" customHeight="1" x14ac:dyDescent="0.25">
      <c r="A121" s="16">
        <v>110</v>
      </c>
      <c r="B121" s="18" t="s">
        <v>97</v>
      </c>
      <c r="C121" s="56" t="s">
        <v>118</v>
      </c>
      <c r="D121" s="33" t="s">
        <v>117</v>
      </c>
      <c r="E121" s="35" t="s">
        <v>306</v>
      </c>
      <c r="F121" s="60">
        <v>4411.42</v>
      </c>
      <c r="G121" s="27"/>
      <c r="H121" s="27">
        <f>D8</f>
        <v>57683.8</v>
      </c>
      <c r="I121" s="24">
        <f t="shared" si="14"/>
        <v>6.372990914838019E-3</v>
      </c>
      <c r="J121" s="2"/>
      <c r="K121" s="2"/>
    </row>
    <row r="122" spans="1:11" ht="42.75" customHeight="1" x14ac:dyDescent="0.25">
      <c r="A122" s="16">
        <v>111</v>
      </c>
      <c r="B122" s="18" t="s">
        <v>98</v>
      </c>
      <c r="C122" s="56" t="s">
        <v>119</v>
      </c>
      <c r="D122" s="33" t="s">
        <v>134</v>
      </c>
      <c r="E122" s="35"/>
      <c r="F122" s="60">
        <v>277.79000000000002</v>
      </c>
      <c r="G122" s="27"/>
      <c r="H122" s="27">
        <f>D8</f>
        <v>57683.8</v>
      </c>
      <c r="I122" s="24">
        <f t="shared" si="14"/>
        <v>4.0131140227701135E-4</v>
      </c>
      <c r="J122" s="2"/>
      <c r="K122" s="2"/>
    </row>
    <row r="123" spans="1:11" ht="41.25" customHeight="1" x14ac:dyDescent="0.25">
      <c r="A123" s="16">
        <v>112</v>
      </c>
      <c r="B123" s="25" t="s">
        <v>99</v>
      </c>
      <c r="C123" s="42" t="s">
        <v>120</v>
      </c>
      <c r="D123" s="35" t="s">
        <v>121</v>
      </c>
      <c r="E123" s="35"/>
      <c r="F123" s="61">
        <v>13.11</v>
      </c>
      <c r="G123" s="27"/>
      <c r="H123" s="24">
        <f>D8</f>
        <v>57683.8</v>
      </c>
      <c r="I123" s="24">
        <f t="shared" si="14"/>
        <v>1.8939459605643175E-5</v>
      </c>
      <c r="J123" s="2"/>
      <c r="K123" s="2"/>
    </row>
    <row r="124" spans="1:11" s="9" customFormat="1" ht="41.25" customHeight="1" x14ac:dyDescent="0.25">
      <c r="A124" s="16">
        <v>113</v>
      </c>
      <c r="B124" s="17" t="s">
        <v>280</v>
      </c>
      <c r="C124" s="73" t="s">
        <v>279</v>
      </c>
      <c r="D124" s="73"/>
      <c r="E124" s="35"/>
      <c r="F124" s="77">
        <f>F125+F126</f>
        <v>0</v>
      </c>
      <c r="G124" s="80"/>
      <c r="H124" s="80"/>
      <c r="I124" s="81">
        <f>I125+I126</f>
        <v>0</v>
      </c>
      <c r="J124" s="8"/>
      <c r="K124" s="8"/>
    </row>
    <row r="125" spans="1:11" ht="65.400000000000006" customHeight="1" x14ac:dyDescent="0.25">
      <c r="A125" s="16">
        <v>114</v>
      </c>
      <c r="B125" s="58" t="s">
        <v>281</v>
      </c>
      <c r="C125" s="42" t="s">
        <v>290</v>
      </c>
      <c r="D125" s="35" t="s">
        <v>278</v>
      </c>
      <c r="E125" s="35"/>
      <c r="F125" s="31"/>
      <c r="G125" s="27"/>
      <c r="H125" s="27">
        <f>D8</f>
        <v>57683.8</v>
      </c>
      <c r="I125" s="24">
        <f t="shared" ref="I125:I128" si="15">F125/H125/12</f>
        <v>0</v>
      </c>
      <c r="J125" s="2"/>
      <c r="K125" s="2"/>
    </row>
    <row r="126" spans="1:11" ht="40.5" customHeight="1" x14ac:dyDescent="0.25">
      <c r="A126" s="16">
        <v>115</v>
      </c>
      <c r="B126" s="58" t="s">
        <v>282</v>
      </c>
      <c r="C126" s="42" t="s">
        <v>283</v>
      </c>
      <c r="D126" s="35" t="s">
        <v>278</v>
      </c>
      <c r="E126" s="35"/>
      <c r="F126" s="31"/>
      <c r="G126" s="27"/>
      <c r="H126" s="27">
        <f>D8</f>
        <v>57683.8</v>
      </c>
      <c r="I126" s="24">
        <f t="shared" si="15"/>
        <v>0</v>
      </c>
      <c r="J126" s="2"/>
      <c r="K126" s="2"/>
    </row>
    <row r="127" spans="1:11" s="9" customFormat="1" ht="55.5" customHeight="1" x14ac:dyDescent="0.25">
      <c r="A127" s="49">
        <v>116</v>
      </c>
      <c r="B127" s="59">
        <v>6</v>
      </c>
      <c r="C127" s="90" t="s">
        <v>249</v>
      </c>
      <c r="D127" s="82" t="s">
        <v>278</v>
      </c>
      <c r="E127" s="35" t="s">
        <v>317</v>
      </c>
      <c r="F127" s="84">
        <f>H127*I127*12</f>
        <v>3191067.8160000006</v>
      </c>
      <c r="G127" s="73"/>
      <c r="H127" s="100">
        <f>D8</f>
        <v>57683.8</v>
      </c>
      <c r="I127" s="85">
        <v>4.6100000000000003</v>
      </c>
    </row>
    <row r="128" spans="1:11" s="9" customFormat="1" ht="54.75" customHeight="1" x14ac:dyDescent="0.25">
      <c r="A128" s="49">
        <v>117</v>
      </c>
      <c r="B128" s="49">
        <v>7</v>
      </c>
      <c r="C128" s="73" t="s">
        <v>277</v>
      </c>
      <c r="D128" s="82" t="s">
        <v>278</v>
      </c>
      <c r="E128" s="35" t="s">
        <v>318</v>
      </c>
      <c r="F128" s="84">
        <v>897798.93</v>
      </c>
      <c r="G128" s="83"/>
      <c r="H128" s="101">
        <f>D8</f>
        <v>57683.8</v>
      </c>
      <c r="I128" s="85">
        <f t="shared" si="15"/>
        <v>1.2970119426944826</v>
      </c>
    </row>
    <row r="130" spans="1:9" ht="24.75" customHeight="1" x14ac:dyDescent="0.25">
      <c r="A130" s="86"/>
      <c r="B130" s="86"/>
      <c r="C130" s="67" t="s">
        <v>299</v>
      </c>
      <c r="D130" s="86"/>
      <c r="E130" s="86"/>
      <c r="F130" s="87">
        <f>F128+F127+F124+F108+F77+F40+F12</f>
        <v>22720906.785999998</v>
      </c>
      <c r="G130" s="86"/>
      <c r="H130" s="86"/>
      <c r="I130" s="87">
        <f>I128+I127+I124+I108+I77+I40+I12</f>
        <v>32.821135561457467</v>
      </c>
    </row>
    <row r="133" spans="1:9" x14ac:dyDescent="0.25">
      <c r="C133" s="5" t="s">
        <v>242</v>
      </c>
      <c r="D133" s="12">
        <f>SUM(D134:D136)</f>
        <v>32.815243228312511</v>
      </c>
      <c r="E133" s="12"/>
      <c r="F133" s="12">
        <f>SUM(F134:F136)</f>
        <v>22720906.785999998</v>
      </c>
    </row>
    <row r="134" spans="1:9" x14ac:dyDescent="0.25">
      <c r="C134" s="13" t="s">
        <v>244</v>
      </c>
      <c r="D134" s="12">
        <f>I14+I16+I18+I19+I21+I22+I24+I25+I26+I27+I28+I29+I30+I33+I35+I36+I38+I42+I43+I44+I45+I46+I47+I48+I49+I51+I52+I53+I55+I56+I57+I58+I59+I60+I61+I62+I64+I65+I66+I67+I68+I70+I71+I72+I74+I75+I79+I81+I82+I84+I85+I86+I87+I88+I89+I90+I91+I93+I94+I95+I96+I97+I98+I99+I101+I103+I104+I105+I106+I109+I110+I111+I112+I113+I114+I115+I117+I116+I118+I119+I120+I121+I122+I123+I125+I126+I128</f>
        <v>24.436732543047899</v>
      </c>
      <c r="E134" s="12"/>
      <c r="F134" s="14">
        <f>F14+F16+F18+F19+F21+F22+F24+F25+F26+F27+F28+F29+F30+F33+F35+F36+F38+F42+F43+F44+F45+F46+F47+F48+F49+F51+F52+F53+F55+F56+F57+F58+F59+F60+F61+F62+F64+F65+F66+F67+F68+F70+F71+F72+F74+F75+F79+F81+F82+F84+F85+F86+F87+F88+F89+F90+F91+F93+F94+F95+F96+F97+F98+F99+F101+F103+F104+F105+F106+F109+F110+F111+F112+F113+F114+F115+F116+F117+F118+F119+F120+F121+F122+F123+F125+F126+F128+F37</f>
        <v>16921254.77</v>
      </c>
    </row>
    <row r="135" spans="1:9" x14ac:dyDescent="0.25">
      <c r="C135" s="13" t="s">
        <v>245</v>
      </c>
      <c r="D135" s="12">
        <f>I127</f>
        <v>4.6100000000000003</v>
      </c>
      <c r="E135" s="12"/>
      <c r="F135" s="14">
        <f>F127</f>
        <v>3191067.8160000006</v>
      </c>
    </row>
    <row r="136" spans="1:9" ht="26.4" x14ac:dyDescent="0.25">
      <c r="C136" s="15" t="s">
        <v>260</v>
      </c>
      <c r="D136" s="12">
        <f>I31+I39+I76+I107</f>
        <v>3.7685106852646091</v>
      </c>
      <c r="E136" s="12"/>
      <c r="F136" s="12">
        <f>F31+F39+F76+F107</f>
        <v>2608584.2000000002</v>
      </c>
    </row>
  </sheetData>
  <mergeCells count="16">
    <mergeCell ref="A10:A11"/>
    <mergeCell ref="B10:B11"/>
    <mergeCell ref="C10:C11"/>
    <mergeCell ref="D10:D11"/>
    <mergeCell ref="F10:F11"/>
    <mergeCell ref="E10:E11"/>
    <mergeCell ref="B2:F2"/>
    <mergeCell ref="G10:G11"/>
    <mergeCell ref="H10:H11"/>
    <mergeCell ref="I10:I11"/>
    <mergeCell ref="D8:F8"/>
    <mergeCell ref="I7:J7"/>
    <mergeCell ref="D4:F4"/>
    <mergeCell ref="D5:F5"/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 8 вар 2</vt:lpstr>
      <vt:lpstr>'группа 8 вар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 Комунальник</cp:lastModifiedBy>
  <cp:lastPrinted>2024-05-13T06:27:46Z</cp:lastPrinted>
  <dcterms:created xsi:type="dcterms:W3CDTF">1996-10-08T23:32:33Z</dcterms:created>
  <dcterms:modified xsi:type="dcterms:W3CDTF">2024-05-13T06:28:25Z</dcterms:modified>
</cp:coreProperties>
</file>